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40" windowHeight="12648" tabRatio="712" activeTab="1"/>
  </bookViews>
  <sheets>
    <sheet name="2018к расп" sheetId="9" r:id="rId1"/>
    <sheet name=" отчет 2019" sheetId="14" r:id="rId2"/>
  </sheets>
  <definedNames>
    <definedName name="_xlnm.Print_Area" localSheetId="1">' отчет 2019'!$A$1:$H$65</definedName>
    <definedName name="_xlnm.Print_Area" localSheetId="0">'2018к расп'!$A$1:$G$55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14" l="1"/>
  <c r="I25" i="14"/>
  <c r="I42" i="14"/>
  <c r="F66" i="14"/>
  <c r="G66" i="14"/>
  <c r="E66" i="14"/>
  <c r="F53" i="14" l="1"/>
  <c r="G53" i="14" l="1"/>
  <c r="F25" i="14" l="1"/>
  <c r="E25" i="14"/>
  <c r="H45" i="14"/>
  <c r="X540" i="14" l="1"/>
  <c r="G50" i="14"/>
  <c r="H50" i="14"/>
  <c r="G49" i="14"/>
  <c r="H49" i="14"/>
  <c r="G48" i="14"/>
  <c r="H48" i="14"/>
  <c r="G47" i="14"/>
  <c r="H47" i="14"/>
  <c r="G45" i="14"/>
  <c r="H44" i="14"/>
  <c r="G42" i="14"/>
  <c r="H42" i="14"/>
  <c r="D28" i="14"/>
  <c r="X25" i="14"/>
  <c r="D25" i="14"/>
  <c r="F10" i="14"/>
  <c r="G41" i="14" l="1"/>
  <c r="H53" i="14"/>
  <c r="D27" i="14"/>
  <c r="H41" i="14"/>
  <c r="G25" i="14"/>
  <c r="H38" i="14" l="1"/>
  <c r="G33" i="14"/>
  <c r="H36" i="14"/>
  <c r="G27" i="14"/>
  <c r="H34" i="14"/>
  <c r="G37" i="14"/>
  <c r="H37" i="14"/>
  <c r="H40" i="14"/>
  <c r="G40" i="14"/>
  <c r="H35" i="14"/>
  <c r="G35" i="14"/>
  <c r="G28" i="14"/>
  <c r="G38" i="14"/>
  <c r="H33" i="14" l="1"/>
  <c r="H32" i="14"/>
  <c r="G26" i="14"/>
  <c r="H26" i="14"/>
  <c r="G39" i="14"/>
  <c r="H39" i="14"/>
  <c r="G32" i="14"/>
  <c r="H25" i="14" l="1"/>
  <c r="E41" i="9" l="1"/>
  <c r="E28" i="9" s="1"/>
  <c r="F41" i="9" s="1"/>
  <c r="D38" i="9"/>
  <c r="C38" i="9"/>
  <c r="A38" i="9"/>
  <c r="F37" i="9"/>
  <c r="E37" i="9"/>
  <c r="F36" i="9"/>
  <c r="E36" i="9"/>
  <c r="F35" i="9"/>
  <c r="E35" i="9"/>
  <c r="F34" i="9"/>
  <c r="F38" i="9" s="1"/>
  <c r="E34" i="9"/>
  <c r="E38" i="9" s="1"/>
  <c r="A30" i="9"/>
  <c r="F29" i="9"/>
  <c r="E29" i="9"/>
  <c r="F28" i="9"/>
  <c r="F27" i="9"/>
  <c r="E27" i="9"/>
  <c r="F26" i="9"/>
  <c r="E26" i="9"/>
  <c r="D25" i="9"/>
  <c r="D30" i="9" s="1"/>
  <c r="C25" i="9"/>
  <c r="C30" i="9" s="1"/>
  <c r="B25" i="9"/>
  <c r="F6" i="9"/>
  <c r="F25" i="9" l="1"/>
  <c r="F30" i="9" s="1"/>
  <c r="E25" i="9"/>
  <c r="E30" i="9" s="1"/>
</calcChain>
</file>

<file path=xl/sharedStrings.xml><?xml version="1.0" encoding="utf-8"?>
<sst xmlns="http://schemas.openxmlformats.org/spreadsheetml/2006/main" count="184" uniqueCount="149">
  <si>
    <t>Итого</t>
  </si>
  <si>
    <t>Общая информация</t>
  </si>
  <si>
    <t>год постройки</t>
  </si>
  <si>
    <t>этажность</t>
  </si>
  <si>
    <t>кол- во квартир</t>
  </si>
  <si>
    <t>площадь жилых помещений</t>
  </si>
  <si>
    <t>площадь нежилых помещений</t>
  </si>
  <si>
    <t>площадь всех помещений общего пользования</t>
  </si>
  <si>
    <t>уровень благоустройства</t>
  </si>
  <si>
    <t>серия и тип постройки</t>
  </si>
  <si>
    <t>-</t>
  </si>
  <si>
    <t>кадастровый номер</t>
  </si>
  <si>
    <t>конструктивные и технические параметры</t>
  </si>
  <si>
    <t>панельный 4-х подъездный дом</t>
  </si>
  <si>
    <t>системы инжинерно- технического обеспечения</t>
  </si>
  <si>
    <t>дом с центральным отоплением через 4 элеваторных узла. ГВС от центрольно-теплового цункта. Водоснабжение и водоотведение центральное.</t>
  </si>
  <si>
    <t>Использование общего имущества</t>
  </si>
  <si>
    <t>информация об использовании общего имущества в многоквартирном доме</t>
  </si>
  <si>
    <t>ОТЧЕТ УПРАВЛЯЮЩЕЙ ОРГАНИЗАЦИИ</t>
  </si>
  <si>
    <t>ООО "Управляющая компания "Правград"</t>
  </si>
  <si>
    <t>1. Общие сведения о многоквартирном доме</t>
  </si>
  <si>
    <t>2. Отчет по затратам на содержание, ремонт общего имущества в многоквартирном доме и коммунальные услуги за отчетный период</t>
  </si>
  <si>
    <t>Перечислено поставщикам услуги</t>
  </si>
  <si>
    <t>Виды услуг</t>
  </si>
  <si>
    <t>Содержание общего имущества + мусоропровод</t>
  </si>
  <si>
    <t>Содержание лифтов</t>
  </si>
  <si>
    <t>Сбор и вывоз твердых бытовых отходов от контейнеров( с учетом КГО)</t>
  </si>
  <si>
    <t>Текущий ремонт общего имущества</t>
  </si>
  <si>
    <t xml:space="preserve">Итого </t>
  </si>
  <si>
    <t>Коммунальные услуги:</t>
  </si>
  <si>
    <t>Коммунальные услуги, в том числе:</t>
  </si>
  <si>
    <t>Водоснабжение и водоотведение</t>
  </si>
  <si>
    <t>Горячее водоснабжение</t>
  </si>
  <si>
    <t>Центральное отопление</t>
  </si>
  <si>
    <t>Электроэнергия (в том числе освещение мест общего пользования)</t>
  </si>
  <si>
    <t>3. Отчет о фактически выполненных работах по ремонту общего имущества в многоквартирном доме на основании принятого решения собственниками помещений</t>
  </si>
  <si>
    <t>№ п/п</t>
  </si>
  <si>
    <t>Виды услуг работ</t>
  </si>
  <si>
    <t>Текущий ремонт</t>
  </si>
  <si>
    <t>1.1.</t>
  </si>
  <si>
    <t>1.2.</t>
  </si>
  <si>
    <t>Стоимость работ, руб</t>
  </si>
  <si>
    <t>Общая площадь площадь жилых помещений</t>
  </si>
  <si>
    <t>Тарифы</t>
  </si>
  <si>
    <r>
      <t xml:space="preserve">Адрес многоквартирного дома </t>
    </r>
    <r>
      <rPr>
        <u/>
        <sz val="11"/>
        <color theme="1"/>
        <rFont val="Times New Roman"/>
        <family val="1"/>
        <charset val="204"/>
      </rPr>
      <t>г.Калуга, ул. Сиреневый Бульвар д.8</t>
    </r>
  </si>
  <si>
    <r>
      <t xml:space="preserve">Число квартир </t>
    </r>
    <r>
      <rPr>
        <u/>
        <sz val="11"/>
        <color theme="1"/>
        <rFont val="Times New Roman"/>
        <family val="1"/>
        <charset val="204"/>
      </rPr>
      <t>142</t>
    </r>
  </si>
  <si>
    <r>
      <t>Год постройки</t>
    </r>
    <r>
      <rPr>
        <u/>
        <sz val="11"/>
        <color theme="1"/>
        <rFont val="Times New Roman"/>
        <family val="1"/>
        <charset val="204"/>
      </rPr>
      <t xml:space="preserve"> 1995</t>
    </r>
  </si>
  <si>
    <t>Остаток по тек. ремонту, на  2018 руб.</t>
  </si>
  <si>
    <t>Итого остаток по тек. ремонту, на  2019 руб.</t>
  </si>
  <si>
    <t xml:space="preserve">Сумма задолженности населения на 01.01.2018г., руб </t>
  </si>
  <si>
    <t>Начислено в 2018, руб</t>
  </si>
  <si>
    <t>Поступило средств в 2018г., руб</t>
  </si>
  <si>
    <t>Задолженность собственников и нанимателей на 01.01.2019г., руб</t>
  </si>
  <si>
    <t xml:space="preserve">Сумма задолженности начселения на 01.01.2018г., руб </t>
  </si>
  <si>
    <t>Ремонт общего имущества</t>
  </si>
  <si>
    <t>2151,80кв м//в т.ч. л/клеток общих коридоров-1180,6кв м</t>
  </si>
  <si>
    <t>ул. Сиреневый бульвар д.8</t>
  </si>
  <si>
    <t xml:space="preserve">                            (подпись)</t>
  </si>
  <si>
    <t>ВНИМАНИЕ: Общий долг жителей Вашего дома за жилищно-коммунальные услуги равен 967171,17руб., в т.ч. по кв. 13,44,48,72,74,82,100,106,122,135</t>
  </si>
  <si>
    <t>В целях контроля отчет предоставлен__________________/________________ "___"____________  _______года</t>
  </si>
  <si>
    <t>Текущий ремонт проводится по перечню работ, рекомендованных постановлением Госстроя РФ от 27.09.2003 № 170 «Об утверждении Правил и норм технической эксплуатации жилищного фонда», для предупреждения преждевременного износа и поддержания эксплуатационных показателей и работоспособности, устранения повреждений и неисправностей общего имущества или его отдельных элементов.</t>
  </si>
  <si>
    <t>Ремонт фасада, межпанель. швы п.1, в т.ч. кв.32</t>
  </si>
  <si>
    <t xml:space="preserve">Акт технического обследования помещений </t>
  </si>
  <si>
    <t>Заключение о тех.состоянии объекта  кап.ремонта</t>
  </si>
  <si>
    <t>Ремонт лождий кв32,35,68,71, лоджии лест клетки</t>
  </si>
  <si>
    <t>Установка ОПУ тепловой энергии</t>
  </si>
  <si>
    <t>Предписание ГЖИ</t>
  </si>
  <si>
    <t>Решение совета</t>
  </si>
  <si>
    <t>Предписание ГЖИ//Решение совета/</t>
  </si>
  <si>
    <t>Работы по ст. "Содержание", т.к. данная ст. расходов является не накопительной, выполняются ежемесячно без составления смет,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т.д., или собствеными силами специалистов управляющей компании.ТБО - Спецавтохозяйство",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</si>
  <si>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Январь 2019г.</t>
  </si>
  <si>
    <t>Работы по замеру сопротивления изоляции по Предписанию ГЖИ по договору на сумму 30000,00 руб.</t>
  </si>
  <si>
    <t>Механизированная уборка территории в зимний период-2,43часа</t>
  </si>
  <si>
    <t>06,12,2018, 10,12,2018, 15.01.2019,18,01.2019,31.01.2019</t>
  </si>
  <si>
    <t>По актам вып.работ-спец.техника</t>
  </si>
  <si>
    <t>СОДЕРЖАНИЕ</t>
  </si>
  <si>
    <t>дом со всеми видами благоустройства, с лифтами, мусоропроводом</t>
  </si>
  <si>
    <t>кв.м.</t>
  </si>
  <si>
    <t>2. Отчет по затратам на содержание, ремонт общего имущества и оказание коммунальных услуг</t>
  </si>
  <si>
    <t>Наименование жилищно - коммунальных услуг</t>
  </si>
  <si>
    <t>Тариф руб/кв.м.</t>
  </si>
  <si>
    <t>Начислено. Рублей</t>
  </si>
  <si>
    <t>Оплата, рублей</t>
  </si>
  <si>
    <t>6=4</t>
  </si>
  <si>
    <t>1.</t>
  </si>
  <si>
    <t>Управление многоквартир домом, в т.ч.</t>
  </si>
  <si>
    <t>1.1.1.</t>
  </si>
  <si>
    <t>Управление многоквартирным домом</t>
  </si>
  <si>
    <t>1.1.2.</t>
  </si>
  <si>
    <t>Расчетный центр - Агентский договор с ООО "ЕИРЦ №1":   в том числе</t>
  </si>
  <si>
    <t xml:space="preserve">доставка квитанций - договор с Почтой </t>
  </si>
  <si>
    <t>1,71 за квит.</t>
  </si>
  <si>
    <t>расходы на  ЕИРЦ</t>
  </si>
  <si>
    <t>Содержание конструктивных элементов, в т.ч.</t>
  </si>
  <si>
    <t>1.2.1.</t>
  </si>
  <si>
    <t>Содержание строительных конструкций</t>
  </si>
  <si>
    <t>1.2.2.</t>
  </si>
  <si>
    <t>1.2.3.</t>
  </si>
  <si>
    <t>1.2.4.</t>
  </si>
  <si>
    <t>Дератизация, дезинфекция подвалов                      Договор с СЭЗ</t>
  </si>
  <si>
    <t>Техническое обслуживание фасадных и внутридомовых газопроводов                                                Договор с ОАО Калугаоблгаз</t>
  </si>
  <si>
    <t>1.3.</t>
  </si>
  <si>
    <t xml:space="preserve">Содержание инженерных сетей </t>
  </si>
  <si>
    <t>1.4.</t>
  </si>
  <si>
    <t>Содержание придомовой территории</t>
  </si>
  <si>
    <t xml:space="preserve">Текущий ремонт </t>
  </si>
  <si>
    <t>Коммунальные услуги, в том числе</t>
  </si>
  <si>
    <t>ПЕРЕД СОБСТВЕННИКАМИ ПОМЕЩЕНИЙ О ВЫПОЛНЕНИИ ДОГОВОРА УПРАВЛЕНИЯ № 01-30/04-09 от 01.08.2009г. ЗА 2019 год</t>
  </si>
  <si>
    <t>Адрес многоквартирного дома г.Калуга, ул. Сиреневый Бульвар д.8</t>
  </si>
  <si>
    <t>Прочие</t>
  </si>
  <si>
    <t>Содержание аварийно-диспетчерской службы Договор с аварийной службой</t>
  </si>
  <si>
    <t>1.5.</t>
  </si>
  <si>
    <t>Мусоропровод</t>
  </si>
  <si>
    <t xml:space="preserve"> ЛСМ на замену КВШ и канатов на лифте под.1 </t>
  </si>
  <si>
    <t>Ремонт межпанельных швов кв.38 СБ8</t>
  </si>
  <si>
    <t>Утепление трубопровода ГВС и отопления</t>
  </si>
  <si>
    <t>Замена редуктора привода дверей кабины лифта и установке щита под порогом кабины лифта</t>
  </si>
  <si>
    <t>в работе</t>
  </si>
  <si>
    <t>ОТЧЕТ УПРАВЛЯЮЩЕЙ ОРГАНИЗАЦИИ ООО "УК "ПРАВГРАД"</t>
  </si>
  <si>
    <t>ПЕРЕД СОБСТВЕННИКАМИ ПОМЕЩЕНИЙ О ВЫПОЛНЕНИИ ДОГОВОРА УПРАВЛЕНИЯ № 01-30/05-09 от 01.10.2009г. ЗА 2019 год</t>
  </si>
  <si>
    <t xml:space="preserve">Общая площадь площадь жилых помещений </t>
  </si>
  <si>
    <t>S земельного участка (входящего в состав общего имущества в МКД)</t>
  </si>
  <si>
    <t>информация об использовании ОИ в многоквартирном доме</t>
  </si>
  <si>
    <t>провайдеры</t>
  </si>
  <si>
    <t>Задолжен. населения на 01.01.2019г., руб</t>
  </si>
  <si>
    <t>Перечислено поставщикам услуг</t>
  </si>
  <si>
    <t>Задолженность собственников и нанимателей на 01.01.2020г., руб</t>
  </si>
  <si>
    <t>8=4-5</t>
  </si>
  <si>
    <t>Содержание общего имущества, в т.ч. мусоропровод (9,35+1,04)</t>
  </si>
  <si>
    <t xml:space="preserve">комиссия банкам - договоры с банками </t>
  </si>
  <si>
    <t xml:space="preserve">Содержание вентканалов и газоходов                              Договор "ЖилСпецРСУ" </t>
  </si>
  <si>
    <t>1.6.</t>
  </si>
  <si>
    <t>ЛИФТ- содержание, Договора: 1.Калугалифтремстрой, 2.Калугалифт, 3.Альфастрахование</t>
  </si>
  <si>
    <t>3</t>
  </si>
  <si>
    <t>Холодное водоснабжение//водоотведение                                        Договор с ГП "Калужский областной водоканал"</t>
  </si>
  <si>
    <t xml:space="preserve"> 28,25 р., //19,38 р.</t>
  </si>
  <si>
    <t>Горячее водоснабжение Договор с МУП "Калугатеплосеть"</t>
  </si>
  <si>
    <t xml:space="preserve"> 170,1014 р./кв.м.</t>
  </si>
  <si>
    <t>ЦО  Договор с МУП "Калугатеплосеть"</t>
  </si>
  <si>
    <t>2104,62 р./Гкал</t>
  </si>
  <si>
    <r>
      <t>Электроэнергия (</t>
    </r>
    <r>
      <rPr>
        <u/>
        <sz val="11"/>
        <rFont val="Times New Roman"/>
        <family val="1"/>
        <charset val="204"/>
      </rPr>
      <t>в том числе Содержание ОИ э/э освещение МОП)Договор с ОАО "КСК"</t>
    </r>
  </si>
  <si>
    <t>4,82 руб кВтч</t>
  </si>
  <si>
    <t>Остаток по тек. ремонту, на январь 2019 руб.</t>
  </si>
  <si>
    <t xml:space="preserve">Виды услуг, работ </t>
  </si>
  <si>
    <t>Итого остаток по тек. ремонту,  руб.</t>
  </si>
  <si>
    <t>Работы по ст. "Содержание" выполняются ежемесячно собствеными силами специалистов управляющей компании или по подрядным договорам, актам аварийности и актам выполненных работ с подрядными организациями: в т.ч. обслуживание газопроводов ОАО «Калугаоблгаз», обслуживание газоходов, вентканалов в ООО «ЖилСпецРСУ», квитанции за ЖКУ расчетный центр ООО «ЕИРЦ №1», содержание ОИ эл/эн ПАО "Калужская Сбытовая Компания", т.д. , обслуживание и текущий ремонт лифтов: договор на тех.обслуживание с ОАО «Калугалифтремстрой», договор по периодическому тех. освидетельствованию с ОАО «Калугалифт», страхование лифтов-КФ АО "Альфастрахование". С технической документацией Вы можете ознакомиться в офисе УК по адресу: ул. Генерала Попова д. 10 корп. 2 оф. 95</t>
  </si>
  <si>
    <t>дом с центральным отоплением через 4 элеваторных узла. ГВС от центрольно-теплового цункта. Водоснабжение и водоотведение центральное</t>
  </si>
  <si>
    <t xml:space="preserve">Замена канатов на лифте п.4 </t>
  </si>
  <si>
    <t>ВНИМАНИЕ: Общий долг жителей Вашего дома за жилищно-коммунальные услуги равен 701767,11 руб., в т.ч. по кв. 22,44,48,74,100,106,135,300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</si>
</sst>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р.&quot;"/>
    <numFmt numFmtId="165" formatCode="0.0%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color rgb="FF7030A0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rgb="FF0070C0"/>
      <name val="Times New Roman"/>
      <family val="1"/>
      <charset val="204"/>
    </font>
    <font>
      <b/>
      <sz val="12"/>
      <color rgb="FF0070C0"/>
      <name val="Times New Roman"/>
      <family val="1"/>
      <charset val="204"/>
    </font>
    <font>
      <sz val="11"/>
      <color rgb="FF0070C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2">
    <xf numFmtId="0" fontId="0" fillId="0" borderId="0"/>
    <xf numFmtId="0" fontId="5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22">
    <xf numFmtId="0" fontId="0" fillId="0" borderId="0" xfId="0"/>
    <xf numFmtId="0" fontId="10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11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 wrapText="1"/>
    </xf>
    <xf numFmtId="0" fontId="12" fillId="0" borderId="1" xfId="2" applyFont="1" applyBorder="1" applyAlignment="1">
      <alignment vertical="center" wrapText="1"/>
    </xf>
    <xf numFmtId="0" fontId="12" fillId="0" borderId="0" xfId="2" applyFont="1" applyAlignment="1">
      <alignment vertical="center" wrapText="1"/>
    </xf>
    <xf numFmtId="0" fontId="12" fillId="0" borderId="1" xfId="2" applyFont="1" applyBorder="1" applyAlignment="1">
      <alignment wrapText="1"/>
    </xf>
    <xf numFmtId="4" fontId="11" fillId="4" borderId="1" xfId="1" applyNumberFormat="1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4" fillId="3" borderId="0" xfId="2" applyFont="1" applyFill="1"/>
    <xf numFmtId="0" fontId="12" fillId="0" borderId="0" xfId="2" applyFont="1"/>
    <xf numFmtId="0" fontId="14" fillId="0" borderId="0" xfId="2" applyFont="1" applyBorder="1" applyAlignment="1">
      <alignment horizontal="center" vertical="center" wrapText="1"/>
    </xf>
    <xf numFmtId="0" fontId="13" fillId="0" borderId="0" xfId="2" applyFont="1" applyAlignment="1">
      <alignment wrapText="1"/>
    </xf>
    <xf numFmtId="0" fontId="14" fillId="0" borderId="1" xfId="2" applyFont="1" applyBorder="1" applyAlignment="1">
      <alignment wrapText="1"/>
    </xf>
    <xf numFmtId="0" fontId="14" fillId="0" borderId="0" xfId="2" applyFont="1" applyBorder="1"/>
    <xf numFmtId="2" fontId="14" fillId="0" borderId="0" xfId="2" applyNumberFormat="1" applyFont="1" applyBorder="1"/>
    <xf numFmtId="0" fontId="14" fillId="3" borderId="1" xfId="2" applyNumberFormat="1" applyFont="1" applyFill="1" applyBorder="1" applyAlignment="1">
      <alignment horizontal="center" vertical="center" wrapText="1"/>
    </xf>
    <xf numFmtId="4" fontId="14" fillId="3" borderId="1" xfId="2" applyNumberFormat="1" applyFont="1" applyFill="1" applyBorder="1" applyAlignment="1">
      <alignment horizontal="center" vertical="center" wrapText="1"/>
    </xf>
    <xf numFmtId="4" fontId="19" fillId="3" borderId="1" xfId="2" applyNumberFormat="1" applyFont="1" applyFill="1" applyBorder="1" applyAlignment="1">
      <alignment vertical="center"/>
    </xf>
    <xf numFmtId="0" fontId="19" fillId="0" borderId="0" xfId="2" applyFont="1"/>
    <xf numFmtId="0" fontId="12" fillId="0" borderId="0" xfId="2" applyFont="1" applyAlignment="1">
      <alignment horizontal="right" vertical="center" wrapText="1"/>
    </xf>
    <xf numFmtId="0" fontId="10" fillId="0" borderId="1" xfId="2" applyFont="1" applyBorder="1" applyAlignment="1">
      <alignment wrapText="1"/>
    </xf>
    <xf numFmtId="0" fontId="20" fillId="0" borderId="1" xfId="2" applyFont="1" applyBorder="1" applyAlignment="1">
      <alignment wrapText="1"/>
    </xf>
    <xf numFmtId="0" fontId="9" fillId="3" borderId="1" xfId="2" applyNumberFormat="1" applyFont="1" applyFill="1" applyBorder="1" applyAlignment="1">
      <alignment horizontal="center" vertical="center" wrapText="1"/>
    </xf>
    <xf numFmtId="4" fontId="9" fillId="3" borderId="1" xfId="2" applyNumberFormat="1" applyFont="1" applyFill="1" applyBorder="1" applyAlignment="1">
      <alignment horizontal="center" vertical="center" wrapText="1"/>
    </xf>
    <xf numFmtId="4" fontId="9" fillId="3" borderId="1" xfId="2" applyNumberFormat="1" applyFont="1" applyFill="1" applyBorder="1"/>
    <xf numFmtId="0" fontId="8" fillId="0" borderId="0" xfId="2" applyFont="1"/>
    <xf numFmtId="4" fontId="9" fillId="3" borderId="1" xfId="2" applyNumberFormat="1" applyFont="1" applyFill="1" applyBorder="1" applyAlignment="1">
      <alignment horizontal="right" vertical="center" wrapText="1"/>
    </xf>
    <xf numFmtId="4" fontId="9" fillId="3" borderId="1" xfId="2" applyNumberFormat="1" applyFont="1" applyFill="1" applyBorder="1" applyAlignment="1">
      <alignment wrapText="1"/>
    </xf>
    <xf numFmtId="0" fontId="10" fillId="0" borderId="0" xfId="2" applyFont="1" applyAlignment="1">
      <alignment horizontal="right" vertical="center" wrapText="1"/>
    </xf>
    <xf numFmtId="0" fontId="22" fillId="3" borderId="1" xfId="0" applyFont="1" applyFill="1" applyBorder="1" applyAlignment="1">
      <alignment vertical="center" wrapText="1"/>
    </xf>
    <xf numFmtId="4" fontId="19" fillId="3" borderId="1" xfId="2" applyNumberFormat="1" applyFont="1" applyFill="1" applyBorder="1" applyAlignment="1">
      <alignment horizontal="right" vertical="center"/>
    </xf>
    <xf numFmtId="4" fontId="22" fillId="3" borderId="1" xfId="0" applyNumberFormat="1" applyFont="1" applyFill="1" applyBorder="1" applyAlignment="1">
      <alignment horizontal="right" vertical="center"/>
    </xf>
    <xf numFmtId="4" fontId="22" fillId="3" borderId="1" xfId="0" applyNumberFormat="1" applyFont="1" applyFill="1" applyBorder="1" applyAlignment="1">
      <alignment horizontal="righ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2" fillId="0" borderId="0" xfId="2" applyFont="1" applyAlignment="1">
      <alignment wrapText="1"/>
    </xf>
    <xf numFmtId="0" fontId="17" fillId="0" borderId="0" xfId="2" applyFont="1" applyAlignment="1"/>
    <xf numFmtId="0" fontId="12" fillId="0" borderId="0" xfId="2" applyFont="1" applyAlignment="1"/>
    <xf numFmtId="4" fontId="9" fillId="3" borderId="1" xfId="0" applyNumberFormat="1" applyFont="1" applyFill="1" applyBorder="1" applyAlignment="1">
      <alignment horizontal="lef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10" fillId="0" borderId="1" xfId="2" applyNumberFormat="1" applyFont="1" applyBorder="1"/>
    <xf numFmtId="4" fontId="20" fillId="0" borderId="1" xfId="2" applyNumberFormat="1" applyFont="1" applyBorder="1"/>
    <xf numFmtId="4" fontId="12" fillId="0" borderId="1" xfId="2" applyNumberFormat="1" applyFont="1" applyBorder="1"/>
    <xf numFmtId="4" fontId="13" fillId="0" borderId="1" xfId="0" applyNumberFormat="1" applyFont="1" applyBorder="1"/>
    <xf numFmtId="4" fontId="12" fillId="0" borderId="1" xfId="2" applyNumberFormat="1" applyFont="1" applyFill="1" applyBorder="1"/>
    <xf numFmtId="4" fontId="13" fillId="0" borderId="1" xfId="0" applyNumberFormat="1" applyFont="1" applyBorder="1" applyAlignment="1">
      <alignment horizontal="right"/>
    </xf>
    <xf numFmtId="4" fontId="19" fillId="2" borderId="1" xfId="2" applyNumberFormat="1" applyFont="1" applyFill="1" applyBorder="1"/>
    <xf numFmtId="4" fontId="11" fillId="0" borderId="1" xfId="2" applyNumberFormat="1" applyFont="1" applyBorder="1"/>
    <xf numFmtId="4" fontId="13" fillId="0" borderId="1" xfId="2" applyNumberFormat="1" applyFont="1" applyBorder="1"/>
    <xf numFmtId="4" fontId="13" fillId="0" borderId="1" xfId="2" applyNumberFormat="1" applyFont="1" applyFill="1" applyBorder="1"/>
    <xf numFmtId="4" fontId="14" fillId="0" borderId="1" xfId="2" applyNumberFormat="1" applyFont="1" applyBorder="1"/>
    <xf numFmtId="0" fontId="23" fillId="0" borderId="0" xfId="2" applyFont="1" applyAlignment="1">
      <alignment wrapText="1"/>
    </xf>
    <xf numFmtId="0" fontId="23" fillId="0" borderId="1" xfId="2" applyFont="1" applyBorder="1" applyAlignment="1">
      <alignment horizontal="left" wrapText="1"/>
    </xf>
    <xf numFmtId="0" fontId="23" fillId="0" borderId="2" xfId="2" applyFont="1" applyBorder="1" applyAlignment="1">
      <alignment horizontal="left" wrapText="1"/>
    </xf>
    <xf numFmtId="0" fontId="23" fillId="0" borderId="0" xfId="2" applyFont="1" applyAlignment="1">
      <alignment horizontal="left" wrapText="1"/>
    </xf>
    <xf numFmtId="0" fontId="24" fillId="0" borderId="0" xfId="2" applyFont="1" applyAlignment="1">
      <alignment horizontal="left" wrapText="1"/>
    </xf>
    <xf numFmtId="0" fontId="24" fillId="0" borderId="1" xfId="2" applyFont="1" applyBorder="1" applyAlignment="1">
      <alignment horizontal="left" wrapText="1"/>
    </xf>
    <xf numFmtId="0" fontId="24" fillId="0" borderId="2" xfId="2" applyFont="1" applyBorder="1" applyAlignment="1">
      <alignment horizontal="left" wrapText="1"/>
    </xf>
    <xf numFmtId="0" fontId="24" fillId="0" borderId="0" xfId="2" applyFont="1" applyBorder="1" applyAlignment="1">
      <alignment horizontal="left" wrapText="1"/>
    </xf>
    <xf numFmtId="4" fontId="14" fillId="4" borderId="1" xfId="1" applyNumberFormat="1" applyFont="1" applyFill="1" applyBorder="1" applyAlignment="1">
      <alignment vertical="center" wrapText="1"/>
    </xf>
    <xf numFmtId="4" fontId="11" fillId="0" borderId="1" xfId="2" applyNumberFormat="1" applyFont="1" applyFill="1" applyBorder="1"/>
    <xf numFmtId="0" fontId="11" fillId="0" borderId="1" xfId="2" applyFont="1" applyBorder="1" applyAlignment="1">
      <alignment wrapText="1"/>
    </xf>
    <xf numFmtId="0" fontId="12" fillId="0" borderId="0" xfId="2" applyFont="1" applyAlignment="1">
      <alignment wrapText="1"/>
    </xf>
    <xf numFmtId="0" fontId="12" fillId="0" borderId="0" xfId="9" applyFont="1" applyAlignment="1">
      <alignment horizontal="center" vertical="center"/>
    </xf>
    <xf numFmtId="2" fontId="22" fillId="0" borderId="0" xfId="9" applyNumberFormat="1" applyFont="1" applyAlignment="1">
      <alignment horizontal="center" vertical="center"/>
    </xf>
    <xf numFmtId="0" fontId="12" fillId="0" borderId="0" xfId="9" applyFont="1" applyAlignment="1">
      <alignment vertical="center"/>
    </xf>
    <xf numFmtId="0" fontId="30" fillId="0" borderId="0" xfId="8" applyFont="1"/>
    <xf numFmtId="0" fontId="31" fillId="0" borderId="0" xfId="9" applyFont="1" applyBorder="1" applyAlignment="1">
      <alignment horizontal="left" vertical="center"/>
    </xf>
    <xf numFmtId="0" fontId="30" fillId="0" borderId="0" xfId="9" applyFont="1" applyAlignment="1">
      <alignment horizontal="center" vertical="center"/>
    </xf>
    <xf numFmtId="0" fontId="30" fillId="0" borderId="0" xfId="9" applyFont="1" applyAlignment="1">
      <alignment vertical="center"/>
    </xf>
    <xf numFmtId="0" fontId="33" fillId="3" borderId="0" xfId="9" applyFont="1" applyFill="1" applyBorder="1" applyAlignment="1">
      <alignment horizontal="left" vertical="center"/>
    </xf>
    <xf numFmtId="2" fontId="30" fillId="3" borderId="0" xfId="9" applyNumberFormat="1" applyFont="1" applyFill="1" applyAlignment="1">
      <alignment horizontal="left" vertical="center"/>
    </xf>
    <xf numFmtId="2" fontId="12" fillId="3" borderId="0" xfId="9" applyNumberFormat="1" applyFont="1" applyFill="1" applyAlignment="1">
      <alignment horizontal="center" vertical="center"/>
    </xf>
    <xf numFmtId="4" fontId="32" fillId="3" borderId="0" xfId="0" applyNumberFormat="1" applyFont="1" applyFill="1" applyBorder="1" applyAlignment="1">
      <alignment horizontal="right" vertical="center" wrapText="1"/>
    </xf>
    <xf numFmtId="164" fontId="12" fillId="0" borderId="0" xfId="9" applyNumberFormat="1" applyFont="1" applyAlignment="1">
      <alignment horizontal="center" vertical="center"/>
    </xf>
    <xf numFmtId="0" fontId="23" fillId="0" borderId="0" xfId="9" applyFont="1" applyBorder="1" applyAlignment="1">
      <alignment horizontal="left" vertical="center"/>
    </xf>
    <xf numFmtId="0" fontId="23" fillId="0" borderId="0" xfId="9" applyFont="1" applyAlignment="1">
      <alignment horizontal="left" vertical="center"/>
    </xf>
    <xf numFmtId="0" fontId="34" fillId="0" borderId="1" xfId="8" applyFont="1" applyBorder="1" applyAlignment="1">
      <alignment horizontal="right" vertical="center" wrapText="1"/>
    </xf>
    <xf numFmtId="0" fontId="35" fillId="0" borderId="1" xfId="8" applyFont="1" applyBorder="1" applyAlignment="1">
      <alignment horizontal="right" vertical="center" wrapText="1"/>
    </xf>
    <xf numFmtId="0" fontId="8" fillId="0" borderId="1" xfId="8" applyFont="1" applyBorder="1" applyAlignment="1">
      <alignment horizontal="right" vertical="center" wrapText="1"/>
    </xf>
    <xf numFmtId="2" fontId="12" fillId="0" borderId="0" xfId="9" applyNumberFormat="1" applyFont="1" applyBorder="1" applyAlignment="1">
      <alignment horizontal="left" vertical="center"/>
    </xf>
    <xf numFmtId="0" fontId="12" fillId="0" borderId="0" xfId="9" applyFont="1" applyBorder="1" applyAlignment="1">
      <alignment horizontal="left" vertical="center"/>
    </xf>
    <xf numFmtId="0" fontId="13" fillId="2" borderId="0" xfId="9" applyFont="1" applyFill="1" applyBorder="1" applyAlignment="1">
      <alignment horizontal="center" vertical="center"/>
    </xf>
    <xf numFmtId="2" fontId="12" fillId="5" borderId="0" xfId="9" applyNumberFormat="1" applyFont="1" applyFill="1" applyBorder="1" applyAlignment="1">
      <alignment horizontal="center" vertical="center"/>
    </xf>
    <xf numFmtId="2" fontId="12" fillId="0" borderId="0" xfId="9" applyNumberFormat="1" applyFont="1" applyFill="1" applyBorder="1" applyAlignment="1">
      <alignment horizontal="center" vertical="center"/>
    </xf>
    <xf numFmtId="4" fontId="12" fillId="0" borderId="0" xfId="9" applyNumberFormat="1" applyFont="1" applyBorder="1" applyAlignment="1">
      <alignment horizontal="center" vertical="center"/>
    </xf>
    <xf numFmtId="4" fontId="12" fillId="0" borderId="0" xfId="9" applyNumberFormat="1" applyFont="1" applyAlignment="1">
      <alignment vertical="center"/>
    </xf>
    <xf numFmtId="2" fontId="20" fillId="0" borderId="8" xfId="9" applyNumberFormat="1" applyFont="1" applyBorder="1" applyAlignment="1">
      <alignment horizontal="left" vertical="center" wrapText="1"/>
    </xf>
    <xf numFmtId="0" fontId="20" fillId="0" borderId="9" xfId="9" applyFont="1" applyBorder="1" applyAlignment="1">
      <alignment horizontal="center" vertical="center" wrapText="1"/>
    </xf>
    <xf numFmtId="0" fontId="10" fillId="0" borderId="9" xfId="8" applyFont="1" applyBorder="1" applyAlignment="1">
      <alignment vertical="center" wrapText="1"/>
    </xf>
    <xf numFmtId="2" fontId="20" fillId="5" borderId="9" xfId="9" applyNumberFormat="1" applyFont="1" applyFill="1" applyBorder="1" applyAlignment="1">
      <alignment horizontal="center" vertical="center" wrapText="1"/>
    </xf>
    <xf numFmtId="2" fontId="20" fillId="0" borderId="9" xfId="9" applyNumberFormat="1" applyFont="1" applyFill="1" applyBorder="1" applyAlignment="1">
      <alignment horizontal="center" vertical="center" wrapText="1"/>
    </xf>
    <xf numFmtId="0" fontId="11" fillId="0" borderId="9" xfId="8" applyFont="1" applyBorder="1" applyAlignment="1">
      <alignment horizontal="center" vertical="center" wrapText="1"/>
    </xf>
    <xf numFmtId="0" fontId="12" fillId="0" borderId="10" xfId="8" applyFont="1" applyBorder="1" applyAlignment="1">
      <alignment vertical="center" wrapText="1"/>
    </xf>
    <xf numFmtId="0" fontId="12" fillId="0" borderId="0" xfId="9" applyFont="1" applyAlignment="1">
      <alignment vertical="center" wrapText="1"/>
    </xf>
    <xf numFmtId="4" fontId="12" fillId="0" borderId="0" xfId="9" applyNumberFormat="1" applyFont="1" applyAlignment="1">
      <alignment vertical="center" wrapText="1"/>
    </xf>
    <xf numFmtId="1" fontId="20" fillId="0" borderId="15" xfId="9" applyNumberFormat="1" applyFont="1" applyBorder="1" applyAlignment="1">
      <alignment horizontal="center" vertical="center" wrapText="1"/>
    </xf>
    <xf numFmtId="0" fontId="20" fillId="0" borderId="16" xfId="9" applyFont="1" applyBorder="1" applyAlignment="1">
      <alignment horizontal="center" vertical="center" wrapText="1"/>
    </xf>
    <xf numFmtId="0" fontId="20" fillId="3" borderId="16" xfId="9" applyFont="1" applyFill="1" applyBorder="1" applyAlignment="1">
      <alignment horizontal="center" vertical="center" wrapText="1"/>
    </xf>
    <xf numFmtId="1" fontId="20" fillId="5" borderId="16" xfId="9" applyNumberFormat="1" applyFont="1" applyFill="1" applyBorder="1" applyAlignment="1">
      <alignment horizontal="center" vertical="center" wrapText="1"/>
    </xf>
    <xf numFmtId="1" fontId="20" fillId="0" borderId="16" xfId="9" applyNumberFormat="1" applyFont="1" applyFill="1" applyBorder="1" applyAlignment="1">
      <alignment horizontal="center" vertical="center" wrapText="1"/>
    </xf>
    <xf numFmtId="4" fontId="20" fillId="0" borderId="16" xfId="9" applyNumberFormat="1" applyFont="1" applyBorder="1" applyAlignment="1">
      <alignment horizontal="center" vertical="center" wrapText="1"/>
    </xf>
    <xf numFmtId="2" fontId="20" fillId="0" borderId="17" xfId="9" applyNumberFormat="1" applyFont="1" applyBorder="1" applyAlignment="1">
      <alignment horizontal="center" vertical="center" wrapText="1"/>
    </xf>
    <xf numFmtId="2" fontId="21" fillId="0" borderId="11" xfId="9" applyNumberFormat="1" applyFont="1" applyBorder="1" applyAlignment="1">
      <alignment horizontal="left" vertical="center"/>
    </xf>
    <xf numFmtId="0" fontId="21" fillId="0" borderId="1" xfId="9" applyFont="1" applyBorder="1" applyAlignment="1">
      <alignment horizontal="left" vertical="center" wrapText="1"/>
    </xf>
    <xf numFmtId="4" fontId="25" fillId="3" borderId="1" xfId="9" applyNumberFormat="1" applyFont="1" applyFill="1" applyBorder="1" applyAlignment="1">
      <alignment horizontal="center" vertical="center"/>
    </xf>
    <xf numFmtId="4" fontId="21" fillId="5" borderId="1" xfId="9" applyNumberFormat="1" applyFont="1" applyFill="1" applyBorder="1" applyAlignment="1">
      <alignment horizontal="center" vertical="center"/>
    </xf>
    <xf numFmtId="4" fontId="25" fillId="6" borderId="1" xfId="9" applyNumberFormat="1" applyFont="1" applyFill="1" applyBorder="1" applyAlignment="1">
      <alignment horizontal="center" vertical="center"/>
    </xf>
    <xf numFmtId="4" fontId="25" fillId="0" borderId="1" xfId="9" applyNumberFormat="1" applyFont="1" applyFill="1" applyBorder="1" applyAlignment="1">
      <alignment horizontal="center" vertical="center"/>
    </xf>
    <xf numFmtId="4" fontId="21" fillId="0" borderId="1" xfId="9" applyNumberFormat="1" applyFont="1" applyBorder="1" applyAlignment="1">
      <alignment horizontal="center" vertical="center"/>
    </xf>
    <xf numFmtId="4" fontId="25" fillId="0" borderId="12" xfId="9" applyNumberFormat="1" applyFont="1" applyBorder="1" applyAlignment="1">
      <alignment horizontal="center" vertical="center"/>
    </xf>
    <xf numFmtId="0" fontId="21" fillId="0" borderId="0" xfId="9" applyFont="1" applyAlignment="1">
      <alignment vertical="center"/>
    </xf>
    <xf numFmtId="4" fontId="21" fillId="0" borderId="0" xfId="9" applyNumberFormat="1" applyFont="1" applyAlignment="1">
      <alignment vertical="center"/>
    </xf>
    <xf numFmtId="2" fontId="19" fillId="0" borderId="11" xfId="9" applyNumberFormat="1" applyFont="1" applyBorder="1" applyAlignment="1">
      <alignment horizontal="left" vertical="center"/>
    </xf>
    <xf numFmtId="0" fontId="20" fillId="0" borderId="1" xfId="9" applyFont="1" applyBorder="1" applyAlignment="1">
      <alignment vertical="center"/>
    </xf>
    <xf numFmtId="4" fontId="19" fillId="5" borderId="1" xfId="9" applyNumberFormat="1" applyFont="1" applyFill="1" applyBorder="1" applyAlignment="1">
      <alignment horizontal="center" vertical="center"/>
    </xf>
    <xf numFmtId="4" fontId="14" fillId="0" borderId="1" xfId="9" applyNumberFormat="1" applyFont="1" applyFill="1" applyBorder="1" applyAlignment="1">
      <alignment horizontal="center" vertical="center"/>
    </xf>
    <xf numFmtId="4" fontId="19" fillId="0" borderId="1" xfId="9" applyNumberFormat="1" applyFont="1" applyBorder="1" applyAlignment="1">
      <alignment horizontal="center" vertical="center"/>
    </xf>
    <xf numFmtId="2" fontId="19" fillId="0" borderId="0" xfId="9" applyNumberFormat="1" applyFont="1" applyAlignment="1">
      <alignment vertical="center"/>
    </xf>
    <xf numFmtId="0" fontId="19" fillId="0" borderId="0" xfId="9" applyFont="1" applyAlignment="1">
      <alignment vertical="center"/>
    </xf>
    <xf numFmtId="2" fontId="36" fillId="0" borderId="11" xfId="9" applyNumberFormat="1" applyFont="1" applyBorder="1" applyAlignment="1">
      <alignment horizontal="left" vertical="center"/>
    </xf>
    <xf numFmtId="0" fontId="37" fillId="0" borderId="1" xfId="9" applyFont="1" applyBorder="1" applyAlignment="1">
      <alignment vertical="center" wrapText="1"/>
    </xf>
    <xf numFmtId="4" fontId="36" fillId="5" borderId="1" xfId="9" applyNumberFormat="1" applyFont="1" applyFill="1" applyBorder="1" applyAlignment="1">
      <alignment horizontal="center" vertical="center"/>
    </xf>
    <xf numFmtId="4" fontId="38" fillId="0" borderId="1" xfId="9" applyNumberFormat="1" applyFont="1" applyFill="1" applyBorder="1" applyAlignment="1">
      <alignment horizontal="center" vertical="center"/>
    </xf>
    <xf numFmtId="4" fontId="36" fillId="0" borderId="1" xfId="9" applyNumberFormat="1" applyFont="1" applyBorder="1" applyAlignment="1">
      <alignment horizontal="center" vertical="center"/>
    </xf>
    <xf numFmtId="2" fontId="36" fillId="0" borderId="0" xfId="9" applyNumberFormat="1" applyFont="1" applyAlignment="1">
      <alignment vertical="center"/>
    </xf>
    <xf numFmtId="0" fontId="36" fillId="0" borderId="0" xfId="9" applyFont="1" applyAlignment="1">
      <alignment vertical="center"/>
    </xf>
    <xf numFmtId="9" fontId="36" fillId="0" borderId="0" xfId="9" applyNumberFormat="1" applyFont="1" applyAlignment="1">
      <alignment vertical="center"/>
    </xf>
    <xf numFmtId="2" fontId="39" fillId="0" borderId="11" xfId="9" applyNumberFormat="1" applyFont="1" applyBorder="1" applyAlignment="1">
      <alignment horizontal="left" vertical="center"/>
    </xf>
    <xf numFmtId="0" fontId="40" fillId="0" borderId="1" xfId="9" applyFont="1" applyBorder="1" applyAlignment="1">
      <alignment vertical="center" wrapText="1"/>
    </xf>
    <xf numFmtId="4" fontId="39" fillId="5" borderId="1" xfId="9" applyNumberFormat="1" applyFont="1" applyFill="1" applyBorder="1" applyAlignment="1">
      <alignment horizontal="center" vertical="center"/>
    </xf>
    <xf numFmtId="4" fontId="40" fillId="0" borderId="1" xfId="9" applyNumberFormat="1" applyFont="1" applyFill="1" applyBorder="1" applyAlignment="1">
      <alignment horizontal="center" vertical="center"/>
    </xf>
    <xf numFmtId="4" fontId="39" fillId="0" borderId="1" xfId="9" applyNumberFormat="1" applyFont="1" applyBorder="1" applyAlignment="1">
      <alignment horizontal="center" vertical="center"/>
    </xf>
    <xf numFmtId="2" fontId="39" fillId="0" borderId="0" xfId="9" applyNumberFormat="1" applyFont="1" applyAlignment="1">
      <alignment vertical="center"/>
    </xf>
    <xf numFmtId="0" fontId="39" fillId="0" borderId="0" xfId="9" applyFont="1" applyAlignment="1">
      <alignment vertical="center"/>
    </xf>
    <xf numFmtId="165" fontId="39" fillId="7" borderId="1" xfId="10" applyNumberFormat="1" applyFont="1" applyFill="1" applyBorder="1" applyAlignment="1">
      <alignment horizontal="center" vertical="center"/>
    </xf>
    <xf numFmtId="4" fontId="39" fillId="7" borderId="1" xfId="9" applyNumberFormat="1" applyFont="1" applyFill="1" applyBorder="1" applyAlignment="1">
      <alignment horizontal="center" vertical="center"/>
    </xf>
    <xf numFmtId="2" fontId="19" fillId="0" borderId="11" xfId="9" applyNumberFormat="1" applyFont="1" applyBorder="1" applyAlignment="1">
      <alignment horizontal="left" vertical="center" wrapText="1"/>
    </xf>
    <xf numFmtId="0" fontId="19" fillId="0" borderId="1" xfId="9" applyFont="1" applyBorder="1" applyAlignment="1">
      <alignment horizontal="left" vertical="center" wrapText="1"/>
    </xf>
    <xf numFmtId="4" fontId="19" fillId="7" borderId="1" xfId="9" applyNumberFormat="1" applyFont="1" applyFill="1" applyBorder="1" applyAlignment="1">
      <alignment horizontal="center" vertical="center" wrapText="1"/>
    </xf>
    <xf numFmtId="4" fontId="14" fillId="0" borderId="1" xfId="9" applyNumberFormat="1" applyFont="1" applyFill="1" applyBorder="1" applyAlignment="1">
      <alignment horizontal="center" vertical="center" wrapText="1"/>
    </xf>
    <xf numFmtId="4" fontId="19" fillId="0" borderId="1" xfId="9" applyNumberFormat="1" applyFont="1" applyFill="1" applyBorder="1" applyAlignment="1">
      <alignment horizontal="center" vertical="center" wrapText="1"/>
    </xf>
    <xf numFmtId="2" fontId="19" fillId="0" borderId="0" xfId="9" applyNumberFormat="1" applyFont="1" applyAlignment="1">
      <alignment vertical="center" wrapText="1"/>
    </xf>
    <xf numFmtId="0" fontId="19" fillId="0" borderId="0" xfId="9" applyFont="1" applyAlignment="1">
      <alignment vertical="center" wrapText="1"/>
    </xf>
    <xf numFmtId="0" fontId="37" fillId="0" borderId="1" xfId="9" applyFont="1" applyBorder="1" applyAlignment="1">
      <alignment vertical="center"/>
    </xf>
    <xf numFmtId="4" fontId="24" fillId="0" borderId="12" xfId="9" applyNumberFormat="1" applyFont="1" applyBorder="1" applyAlignment="1">
      <alignment horizontal="center" vertical="center"/>
    </xf>
    <xf numFmtId="165" fontId="36" fillId="0" borderId="0" xfId="9" applyNumberFormat="1" applyFont="1" applyAlignment="1">
      <alignment vertical="center"/>
    </xf>
    <xf numFmtId="2" fontId="36" fillId="0" borderId="11" xfId="9" applyNumberFormat="1" applyFont="1" applyBorder="1" applyAlignment="1">
      <alignment horizontal="left" vertical="center" wrapText="1"/>
    </xf>
    <xf numFmtId="4" fontId="36" fillId="5" borderId="1" xfId="9" applyNumberFormat="1" applyFont="1" applyFill="1" applyBorder="1" applyAlignment="1">
      <alignment horizontal="center" vertical="center" wrapText="1"/>
    </xf>
    <xf numFmtId="4" fontId="38" fillId="0" borderId="1" xfId="9" applyNumberFormat="1" applyFont="1" applyFill="1" applyBorder="1" applyAlignment="1">
      <alignment horizontal="center" vertical="center" wrapText="1"/>
    </xf>
    <xf numFmtId="4" fontId="36" fillId="0" borderId="1" xfId="9" applyNumberFormat="1" applyFont="1" applyBorder="1" applyAlignment="1">
      <alignment horizontal="center" vertical="center" wrapText="1"/>
    </xf>
    <xf numFmtId="2" fontId="36" fillId="0" borderId="0" xfId="9" applyNumberFormat="1" applyFont="1" applyAlignment="1">
      <alignment vertical="center" wrapText="1"/>
    </xf>
    <xf numFmtId="0" fontId="36" fillId="0" borderId="0" xfId="9" applyFont="1" applyAlignment="1">
      <alignment vertical="center" wrapText="1"/>
    </xf>
    <xf numFmtId="0" fontId="20" fillId="0" borderId="1" xfId="9" applyFont="1" applyBorder="1" applyAlignment="1">
      <alignment vertical="center" wrapText="1"/>
    </xf>
    <xf numFmtId="4" fontId="41" fillId="5" borderId="1" xfId="9" applyNumberFormat="1" applyFont="1" applyFill="1" applyBorder="1" applyAlignment="1">
      <alignment horizontal="center" vertical="center" wrapText="1"/>
    </xf>
    <xf numFmtId="2" fontId="14" fillId="0" borderId="11" xfId="9" applyNumberFormat="1" applyFont="1" applyBorder="1" applyAlignment="1">
      <alignment horizontal="left" vertical="center" wrapText="1"/>
    </xf>
    <xf numFmtId="4" fontId="42" fillId="5" borderId="1" xfId="9" applyNumberFormat="1" applyFont="1" applyFill="1" applyBorder="1" applyAlignment="1">
      <alignment horizontal="center" vertical="center" wrapText="1"/>
    </xf>
    <xf numFmtId="4" fontId="42" fillId="0" borderId="1" xfId="9" applyNumberFormat="1" applyFont="1" applyFill="1" applyBorder="1" applyAlignment="1">
      <alignment horizontal="center" vertical="center" wrapText="1"/>
    </xf>
    <xf numFmtId="4" fontId="42" fillId="0" borderId="1" xfId="9" applyNumberFormat="1" applyFont="1" applyBorder="1" applyAlignment="1">
      <alignment horizontal="center" vertical="center" wrapText="1"/>
    </xf>
    <xf numFmtId="2" fontId="38" fillId="0" borderId="0" xfId="9" applyNumberFormat="1" applyFont="1" applyAlignment="1">
      <alignment vertical="center" wrapText="1"/>
    </xf>
    <xf numFmtId="0" fontId="38" fillId="0" borderId="0" xfId="9" applyFont="1" applyAlignment="1">
      <alignment vertical="center" wrapText="1"/>
    </xf>
    <xf numFmtId="4" fontId="14" fillId="5" borderId="1" xfId="9" applyNumberFormat="1" applyFont="1" applyFill="1" applyBorder="1" applyAlignment="1">
      <alignment horizontal="center" vertical="center"/>
    </xf>
    <xf numFmtId="2" fontId="19" fillId="0" borderId="0" xfId="9" applyNumberFormat="1" applyFont="1" applyBorder="1" applyAlignment="1">
      <alignment vertical="center"/>
    </xf>
    <xf numFmtId="0" fontId="19" fillId="0" borderId="0" xfId="9" applyFont="1" applyBorder="1" applyAlignment="1">
      <alignment vertical="center"/>
    </xf>
    <xf numFmtId="2" fontId="14" fillId="0" borderId="0" xfId="9" applyNumberFormat="1" applyFont="1" applyAlignment="1">
      <alignment vertical="center"/>
    </xf>
    <xf numFmtId="0" fontId="14" fillId="0" borderId="0" xfId="9" applyFont="1" applyAlignment="1">
      <alignment vertical="center"/>
    </xf>
    <xf numFmtId="1" fontId="21" fillId="3" borderId="11" xfId="9" applyNumberFormat="1" applyFont="1" applyFill="1" applyBorder="1" applyAlignment="1">
      <alignment horizontal="left" vertical="center"/>
    </xf>
    <xf numFmtId="0" fontId="20" fillId="3" borderId="1" xfId="9" applyFont="1" applyFill="1" applyBorder="1" applyAlignment="1">
      <alignment vertical="center" wrapText="1"/>
    </xf>
    <xf numFmtId="4" fontId="21" fillId="3" borderId="1" xfId="9" applyNumberFormat="1" applyFont="1" applyFill="1" applyBorder="1" applyAlignment="1">
      <alignment horizontal="center" vertical="center"/>
    </xf>
    <xf numFmtId="2" fontId="21" fillId="3" borderId="0" xfId="9" applyNumberFormat="1" applyFont="1" applyFill="1" applyAlignment="1">
      <alignment vertical="center"/>
    </xf>
    <xf numFmtId="0" fontId="21" fillId="3" borderId="0" xfId="9" applyFont="1" applyFill="1" applyAlignment="1">
      <alignment vertical="center"/>
    </xf>
    <xf numFmtId="49" fontId="13" fillId="3" borderId="11" xfId="9" applyNumberFormat="1" applyFont="1" applyFill="1" applyBorder="1" applyAlignment="1">
      <alignment horizontal="left" vertical="center"/>
    </xf>
    <xf numFmtId="0" fontId="43" fillId="3" borderId="1" xfId="9" applyFont="1" applyFill="1" applyBorder="1" applyAlignment="1">
      <alignment vertical="center"/>
    </xf>
    <xf numFmtId="4" fontId="24" fillId="3" borderId="1" xfId="9" applyNumberFormat="1" applyFont="1" applyFill="1" applyBorder="1" applyAlignment="1">
      <alignment horizontal="center" vertical="center"/>
    </xf>
    <xf numFmtId="4" fontId="43" fillId="3" borderId="1" xfId="9" applyNumberFormat="1" applyFont="1" applyFill="1" applyBorder="1" applyAlignment="1">
      <alignment horizontal="center" vertical="center"/>
    </xf>
    <xf numFmtId="4" fontId="43" fillId="3" borderId="1" xfId="9" applyNumberFormat="1" applyFont="1" applyFill="1" applyBorder="1" applyAlignment="1">
      <alignment vertical="center"/>
    </xf>
    <xf numFmtId="4" fontId="43" fillId="3" borderId="12" xfId="9" applyNumberFormat="1" applyFont="1" applyFill="1" applyBorder="1" applyAlignment="1">
      <alignment horizontal="center" vertical="center"/>
    </xf>
    <xf numFmtId="2" fontId="43" fillId="3" borderId="0" xfId="9" applyNumberFormat="1" applyFont="1" applyFill="1" applyAlignment="1">
      <alignment vertical="center"/>
    </xf>
    <xf numFmtId="0" fontId="43" fillId="3" borderId="0" xfId="9" applyFont="1" applyFill="1" applyAlignment="1">
      <alignment vertical="center"/>
    </xf>
    <xf numFmtId="49" fontId="14" fillId="3" borderId="18" xfId="9" applyNumberFormat="1" applyFont="1" applyFill="1" applyBorder="1" applyAlignment="1">
      <alignment horizontal="left" vertical="center"/>
    </xf>
    <xf numFmtId="0" fontId="14" fillId="3" borderId="6" xfId="8" applyFont="1" applyFill="1" applyBorder="1" applyAlignment="1">
      <alignment horizontal="left" vertical="center" wrapText="1"/>
    </xf>
    <xf numFmtId="4" fontId="24" fillId="3" borderId="6" xfId="9" applyNumberFormat="1" applyFont="1" applyFill="1" applyBorder="1" applyAlignment="1">
      <alignment horizontal="center" vertical="center"/>
    </xf>
    <xf numFmtId="4" fontId="24" fillId="3" borderId="6" xfId="9" applyNumberFormat="1" applyFont="1" applyFill="1" applyBorder="1" applyAlignment="1">
      <alignment horizontal="left" vertical="center"/>
    </xf>
    <xf numFmtId="4" fontId="25" fillId="3" borderId="19" xfId="9" applyNumberFormat="1" applyFont="1" applyFill="1" applyBorder="1" applyAlignment="1">
      <alignment horizontal="center" vertical="center"/>
    </xf>
    <xf numFmtId="2" fontId="24" fillId="3" borderId="0" xfId="9" applyNumberFormat="1" applyFont="1" applyFill="1" applyAlignment="1">
      <alignment horizontal="left" vertical="center"/>
    </xf>
    <xf numFmtId="0" fontId="24" fillId="3" borderId="0" xfId="9" applyFont="1" applyFill="1" applyAlignment="1">
      <alignment horizontal="left" vertical="center"/>
    </xf>
    <xf numFmtId="1" fontId="21" fillId="0" borderId="8" xfId="9" applyNumberFormat="1" applyFont="1" applyBorder="1" applyAlignment="1">
      <alignment horizontal="left" vertical="center"/>
    </xf>
    <xf numFmtId="0" fontId="25" fillId="0" borderId="9" xfId="9" applyFont="1" applyBorder="1" applyAlignment="1">
      <alignment vertical="center"/>
    </xf>
    <xf numFmtId="4" fontId="25" fillId="3" borderId="9" xfId="9" applyNumberFormat="1" applyFont="1" applyFill="1" applyBorder="1" applyAlignment="1">
      <alignment horizontal="center" vertical="center"/>
    </xf>
    <xf numFmtId="4" fontId="21" fillId="5" borderId="9" xfId="9" applyNumberFormat="1" applyFont="1" applyFill="1" applyBorder="1" applyAlignment="1">
      <alignment horizontal="center" vertical="center"/>
    </xf>
    <xf numFmtId="4" fontId="25" fillId="0" borderId="9" xfId="9" applyNumberFormat="1" applyFont="1" applyFill="1" applyBorder="1" applyAlignment="1">
      <alignment horizontal="center" vertical="center"/>
    </xf>
    <xf numFmtId="4" fontId="25" fillId="0" borderId="10" xfId="9" applyNumberFormat="1" applyFont="1" applyBorder="1" applyAlignment="1">
      <alignment horizontal="center" vertical="center"/>
    </xf>
    <xf numFmtId="1" fontId="21" fillId="0" borderId="15" xfId="9" applyNumberFormat="1" applyFont="1" applyBorder="1" applyAlignment="1">
      <alignment horizontal="left" vertical="center"/>
    </xf>
    <xf numFmtId="0" fontId="14" fillId="0" borderId="16" xfId="9" applyFont="1" applyBorder="1" applyAlignment="1">
      <alignment vertical="center"/>
    </xf>
    <xf numFmtId="4" fontId="25" fillId="3" borderId="16" xfId="9" applyNumberFormat="1" applyFont="1" applyFill="1" applyBorder="1" applyAlignment="1">
      <alignment horizontal="center" vertical="center"/>
    </xf>
    <xf numFmtId="4" fontId="21" fillId="6" borderId="16" xfId="9" applyNumberFormat="1" applyFont="1" applyFill="1" applyBorder="1" applyAlignment="1">
      <alignment horizontal="center" vertical="center"/>
    </xf>
    <xf numFmtId="4" fontId="44" fillId="0" borderId="16" xfId="9" applyNumberFormat="1" applyFont="1" applyFill="1" applyBorder="1" applyAlignment="1">
      <alignment horizontal="center" vertical="center"/>
    </xf>
    <xf numFmtId="4" fontId="21" fillId="0" borderId="16" xfId="9" applyNumberFormat="1" applyFont="1" applyBorder="1" applyAlignment="1">
      <alignment horizontal="center" vertical="center"/>
    </xf>
    <xf numFmtId="4" fontId="25" fillId="0" borderId="17" xfId="9" applyNumberFormat="1" applyFont="1" applyBorder="1" applyAlignment="1">
      <alignment horizontal="center" vertical="center"/>
    </xf>
    <xf numFmtId="1" fontId="21" fillId="0" borderId="11" xfId="9" applyNumberFormat="1" applyFont="1" applyBorder="1" applyAlignment="1">
      <alignment horizontal="left" vertical="center"/>
    </xf>
    <xf numFmtId="0" fontId="22" fillId="0" borderId="1" xfId="9" applyFont="1" applyBorder="1" applyAlignment="1">
      <alignment vertical="center" wrapText="1"/>
    </xf>
    <xf numFmtId="4" fontId="10" fillId="6" borderId="1" xfId="9" applyNumberFormat="1" applyFont="1" applyFill="1" applyBorder="1" applyAlignment="1">
      <alignment horizontal="center" vertical="center" wrapText="1"/>
    </xf>
    <xf numFmtId="0" fontId="12" fillId="0" borderId="1" xfId="8" applyFont="1" applyBorder="1" applyAlignment="1">
      <alignment wrapText="1"/>
    </xf>
    <xf numFmtId="4" fontId="22" fillId="6" borderId="1" xfId="9" applyNumberFormat="1" applyFont="1" applyFill="1" applyBorder="1" applyAlignment="1">
      <alignment horizontal="center" vertical="center" wrapText="1"/>
    </xf>
    <xf numFmtId="49" fontId="12" fillId="0" borderId="11" xfId="9" applyNumberFormat="1" applyFont="1" applyBorder="1" applyAlignment="1">
      <alignment horizontal="left" vertical="center"/>
    </xf>
    <xf numFmtId="0" fontId="10" fillId="6" borderId="1" xfId="9" applyFont="1" applyFill="1" applyBorder="1" applyAlignment="1">
      <alignment horizontal="center" vertical="center" wrapText="1"/>
    </xf>
    <xf numFmtId="4" fontId="14" fillId="0" borderId="1" xfId="9" applyNumberFormat="1" applyFont="1" applyBorder="1" applyAlignment="1">
      <alignment horizontal="center" vertical="center"/>
    </xf>
    <xf numFmtId="49" fontId="11" fillId="3" borderId="20" xfId="9" applyNumberFormat="1" applyFont="1" applyFill="1" applyBorder="1" applyAlignment="1">
      <alignment horizontal="left" vertical="center"/>
    </xf>
    <xf numFmtId="0" fontId="11" fillId="3" borderId="14" xfId="8" applyFont="1" applyFill="1" applyBorder="1" applyAlignment="1">
      <alignment wrapText="1"/>
    </xf>
    <xf numFmtId="4" fontId="24" fillId="3" borderId="14" xfId="9" applyNumberFormat="1" applyFont="1" applyFill="1" applyBorder="1" applyAlignment="1">
      <alignment horizontal="center" vertical="center"/>
    </xf>
    <xf numFmtId="0" fontId="22" fillId="6" borderId="14" xfId="9" applyFont="1" applyFill="1" applyBorder="1" applyAlignment="1">
      <alignment vertical="center" wrapText="1"/>
    </xf>
    <xf numFmtId="4" fontId="14" fillId="3" borderId="14" xfId="9" applyNumberFormat="1" applyFont="1" applyFill="1" applyBorder="1" applyAlignment="1">
      <alignment horizontal="center" vertical="center"/>
    </xf>
    <xf numFmtId="4" fontId="25" fillId="0" borderId="13" xfId="9" applyNumberFormat="1" applyFont="1" applyBorder="1" applyAlignment="1">
      <alignment horizontal="center" vertical="center"/>
    </xf>
    <xf numFmtId="2" fontId="11" fillId="3" borderId="0" xfId="9" applyNumberFormat="1" applyFont="1" applyFill="1" applyAlignment="1">
      <alignment vertical="center"/>
    </xf>
    <xf numFmtId="0" fontId="11" fillId="3" borderId="0" xfId="9" applyFont="1" applyFill="1" applyAlignment="1">
      <alignment vertical="center"/>
    </xf>
    <xf numFmtId="4" fontId="11" fillId="3" borderId="0" xfId="9" applyNumberFormat="1" applyFont="1" applyFill="1" applyAlignment="1">
      <alignment vertical="center"/>
    </xf>
    <xf numFmtId="0" fontId="25" fillId="3" borderId="0" xfId="9" applyFont="1" applyFill="1" applyAlignment="1">
      <alignment vertical="center"/>
    </xf>
    <xf numFmtId="0" fontId="45" fillId="3" borderId="0" xfId="9" applyFont="1" applyFill="1" applyAlignment="1">
      <alignment vertical="center"/>
    </xf>
    <xf numFmtId="2" fontId="11" fillId="0" borderId="0" xfId="9" applyNumberFormat="1" applyFont="1" applyAlignment="1">
      <alignment vertical="center"/>
    </xf>
    <xf numFmtId="0" fontId="11" fillId="0" borderId="0" xfId="9" applyFont="1" applyAlignment="1">
      <alignment vertical="center"/>
    </xf>
    <xf numFmtId="0" fontId="24" fillId="0" borderId="0" xfId="9" applyFont="1" applyAlignment="1">
      <alignment vertical="center"/>
    </xf>
    <xf numFmtId="0" fontId="12" fillId="3" borderId="1" xfId="0" applyFont="1" applyFill="1" applyBorder="1" applyAlignment="1">
      <alignment wrapText="1"/>
    </xf>
    <xf numFmtId="0" fontId="24" fillId="3" borderId="0" xfId="9" applyFont="1" applyFill="1" applyAlignment="1">
      <alignment vertical="center"/>
    </xf>
    <xf numFmtId="0" fontId="38" fillId="3" borderId="0" xfId="9" applyFont="1" applyFill="1" applyAlignment="1">
      <alignment vertical="center" wrapText="1"/>
    </xf>
    <xf numFmtId="0" fontId="6" fillId="0" borderId="0" xfId="8" applyFont="1" applyAlignment="1">
      <alignment horizontal="left" vertical="center" wrapText="1"/>
    </xf>
    <xf numFmtId="2" fontId="12" fillId="0" borderId="0" xfId="9" applyNumberFormat="1" applyFont="1" applyAlignment="1">
      <alignment horizontal="left" vertical="center"/>
    </xf>
    <xf numFmtId="0" fontId="13" fillId="2" borderId="0" xfId="9" applyFont="1" applyFill="1" applyAlignment="1">
      <alignment horizontal="center" vertical="center"/>
    </xf>
    <xf numFmtId="2" fontId="12" fillId="5" borderId="0" xfId="9" applyNumberFormat="1" applyFont="1" applyFill="1" applyAlignment="1">
      <alignment horizontal="center" vertical="center"/>
    </xf>
    <xf numFmtId="2" fontId="12" fillId="0" borderId="0" xfId="9" applyNumberFormat="1" applyFont="1" applyFill="1" applyAlignment="1">
      <alignment horizontal="center" vertical="center"/>
    </xf>
    <xf numFmtId="0" fontId="19" fillId="0" borderId="0" xfId="9" applyFont="1" applyAlignment="1">
      <alignment horizontal="right" vertical="center"/>
    </xf>
    <xf numFmtId="0" fontId="23" fillId="0" borderId="0" xfId="9" applyFont="1" applyAlignment="1">
      <alignment vertical="center"/>
    </xf>
    <xf numFmtId="0" fontId="21" fillId="0" borderId="0" xfId="9" applyFont="1" applyAlignment="1">
      <alignment vertical="center" wrapText="1"/>
    </xf>
    <xf numFmtId="0" fontId="46" fillId="0" borderId="0" xfId="9" applyFont="1" applyAlignment="1">
      <alignment vertical="center"/>
    </xf>
    <xf numFmtId="9" fontId="32" fillId="3" borderId="0" xfId="10" applyFont="1" applyFill="1" applyBorder="1" applyAlignment="1">
      <alignment horizontal="left" vertical="center"/>
    </xf>
    <xf numFmtId="0" fontId="11" fillId="0" borderId="24" xfId="8" applyFont="1" applyBorder="1" applyAlignment="1">
      <alignment vertical="center" wrapText="1"/>
    </xf>
    <xf numFmtId="4" fontId="11" fillId="3" borderId="25" xfId="11" applyNumberFormat="1" applyFont="1" applyFill="1" applyBorder="1" applyAlignment="1">
      <alignment vertical="center" wrapText="1"/>
    </xf>
    <xf numFmtId="0" fontId="11" fillId="0" borderId="25" xfId="0" applyFont="1" applyBorder="1" applyAlignment="1">
      <alignment vertical="center" wrapText="1"/>
    </xf>
    <xf numFmtId="0" fontId="11" fillId="0" borderId="25" xfId="9" applyFont="1" applyBorder="1" applyAlignment="1">
      <alignment vertical="center" wrapText="1"/>
    </xf>
    <xf numFmtId="0" fontId="14" fillId="0" borderId="25" xfId="8" applyFont="1" applyBorder="1" applyAlignment="1">
      <alignment vertical="center" wrapText="1"/>
    </xf>
    <xf numFmtId="4" fontId="11" fillId="4" borderId="26" xfId="11" applyNumberFormat="1" applyFont="1" applyFill="1" applyBorder="1" applyAlignment="1">
      <alignment vertical="center" wrapText="1"/>
    </xf>
    <xf numFmtId="0" fontId="14" fillId="0" borderId="1" xfId="8" applyNumberFormat="1" applyFont="1" applyBorder="1" applyAlignment="1">
      <alignment horizontal="center" vertical="center" wrapText="1"/>
    </xf>
    <xf numFmtId="4" fontId="19" fillId="0" borderId="1" xfId="8" applyNumberFormat="1" applyFont="1" applyBorder="1" applyAlignment="1">
      <alignment vertical="center"/>
    </xf>
    <xf numFmtId="4" fontId="14" fillId="0" borderId="1" xfId="8" applyNumberFormat="1" applyFont="1" applyBorder="1" applyAlignment="1">
      <alignment horizontal="center" vertical="center" wrapText="1"/>
    </xf>
    <xf numFmtId="4" fontId="25" fillId="3" borderId="1" xfId="9" applyNumberFormat="1" applyFont="1" applyFill="1" applyBorder="1" applyAlignment="1">
      <alignment vertical="center"/>
    </xf>
    <xf numFmtId="4" fontId="19" fillId="3" borderId="1" xfId="8" applyNumberFormat="1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vertical="center" wrapText="1"/>
    </xf>
    <xf numFmtId="0" fontId="24" fillId="3" borderId="7" xfId="0" applyFont="1" applyFill="1" applyBorder="1" applyAlignment="1">
      <alignment vertical="center" wrapText="1"/>
    </xf>
    <xf numFmtId="2" fontId="14" fillId="3" borderId="7" xfId="0" applyNumberFormat="1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13" fillId="3" borderId="0" xfId="9" applyFont="1" applyFill="1" applyAlignment="1">
      <alignment horizontal="center" vertical="center"/>
    </xf>
    <xf numFmtId="0" fontId="27" fillId="0" borderId="1" xfId="8" applyNumberFormat="1" applyFont="1" applyBorder="1" applyAlignment="1">
      <alignment horizontal="center" vertical="center" wrapText="1"/>
    </xf>
    <xf numFmtId="4" fontId="27" fillId="0" borderId="1" xfId="8" applyNumberFormat="1" applyFont="1" applyBorder="1" applyAlignment="1">
      <alignment vertical="center"/>
    </xf>
    <xf numFmtId="4" fontId="27" fillId="0" borderId="1" xfId="8" applyNumberFormat="1" applyFont="1" applyBorder="1" applyAlignment="1">
      <alignment horizontal="center" vertical="center" wrapText="1"/>
    </xf>
    <xf numFmtId="4" fontId="44" fillId="3" borderId="1" xfId="9" applyNumberFormat="1" applyFont="1" applyFill="1" applyBorder="1" applyAlignment="1">
      <alignment vertical="center"/>
    </xf>
    <xf numFmtId="0" fontId="13" fillId="3" borderId="1" xfId="0" applyFont="1" applyFill="1" applyBorder="1" applyAlignment="1">
      <alignment wrapText="1"/>
    </xf>
    <xf numFmtId="0" fontId="47" fillId="0" borderId="1" xfId="8" applyNumberFormat="1" applyFont="1" applyBorder="1" applyAlignment="1">
      <alignment horizontal="center" vertical="center" wrapText="1"/>
    </xf>
    <xf numFmtId="4" fontId="47" fillId="0" borderId="1" xfId="8" applyNumberFormat="1" applyFont="1" applyBorder="1" applyAlignment="1">
      <alignment vertical="center"/>
    </xf>
    <xf numFmtId="4" fontId="47" fillId="0" borderId="1" xfId="8" applyNumberFormat="1" applyFont="1" applyBorder="1" applyAlignment="1">
      <alignment horizontal="center" vertical="center" wrapText="1"/>
    </xf>
    <xf numFmtId="4" fontId="48" fillId="3" borderId="1" xfId="9" applyNumberFormat="1" applyFont="1" applyFill="1" applyBorder="1" applyAlignment="1">
      <alignment vertical="center"/>
    </xf>
    <xf numFmtId="0" fontId="49" fillId="3" borderId="1" xfId="0" applyFont="1" applyFill="1" applyBorder="1" applyAlignment="1">
      <alignment horizontal="left" wrapText="1"/>
    </xf>
    <xf numFmtId="0" fontId="49" fillId="3" borderId="1" xfId="0" applyFont="1" applyFill="1" applyBorder="1" applyAlignment="1">
      <alignment vertical="center" wrapText="1"/>
    </xf>
    <xf numFmtId="0" fontId="49" fillId="3" borderId="1" xfId="0" applyFont="1" applyFill="1" applyBorder="1" applyAlignment="1">
      <alignment horizontal="left" vertical="center" wrapText="1"/>
    </xf>
    <xf numFmtId="2" fontId="11" fillId="0" borderId="0" xfId="2" applyNumberFormat="1" applyFont="1" applyAlignment="1"/>
    <xf numFmtId="0" fontId="12" fillId="0" borderId="0" xfId="2" applyFont="1" applyAlignment="1">
      <alignment horizontal="left" vertical="center" wrapText="1"/>
    </xf>
    <xf numFmtId="0" fontId="15" fillId="0" borderId="0" xfId="2" applyFont="1" applyBorder="1" applyAlignment="1">
      <alignment horizontal="left" vertical="center" wrapText="1"/>
    </xf>
    <xf numFmtId="0" fontId="12" fillId="0" borderId="0" xfId="2" applyFont="1" applyAlignment="1">
      <alignment wrapText="1"/>
    </xf>
    <xf numFmtId="0" fontId="22" fillId="3" borderId="1" xfId="0" applyFont="1" applyFill="1" applyBorder="1" applyAlignment="1">
      <alignment horizontal="left" vertical="center" wrapText="1"/>
    </xf>
    <xf numFmtId="0" fontId="14" fillId="3" borderId="0" xfId="2" applyNumberFormat="1" applyFont="1" applyFill="1" applyBorder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4" fillId="0" borderId="0" xfId="2" applyFont="1" applyAlignment="1"/>
    <xf numFmtId="0" fontId="12" fillId="0" borderId="0" xfId="2" applyFont="1" applyAlignment="1"/>
    <xf numFmtId="0" fontId="23" fillId="0" borderId="2" xfId="2" applyFont="1" applyBorder="1" applyAlignment="1">
      <alignment horizontal="left" vertical="center" wrapText="1"/>
    </xf>
    <xf numFmtId="0" fontId="23" fillId="0" borderId="4" xfId="2" applyFont="1" applyBorder="1" applyAlignment="1">
      <alignment horizontal="left" vertical="center" wrapText="1"/>
    </xf>
    <xf numFmtId="0" fontId="23" fillId="0" borderId="2" xfId="2" applyFont="1" applyBorder="1" applyAlignment="1">
      <alignment horizontal="left" wrapText="1"/>
    </xf>
    <xf numFmtId="0" fontId="23" fillId="0" borderId="4" xfId="2" applyFont="1" applyBorder="1" applyAlignment="1">
      <alignment horizontal="left" wrapText="1"/>
    </xf>
    <xf numFmtId="0" fontId="25" fillId="0" borderId="5" xfId="2" applyFont="1" applyBorder="1" applyAlignment="1">
      <alignment horizontal="left" wrapText="1"/>
    </xf>
    <xf numFmtId="0" fontId="24" fillId="0" borderId="2" xfId="2" applyFont="1" applyBorder="1" applyAlignment="1">
      <alignment horizontal="left" wrapText="1"/>
    </xf>
    <xf numFmtId="0" fontId="24" fillId="0" borderId="4" xfId="2" applyFont="1" applyBorder="1" applyAlignment="1">
      <alignment horizontal="left" wrapText="1"/>
    </xf>
    <xf numFmtId="0" fontId="24" fillId="0" borderId="1" xfId="2" applyFont="1" applyBorder="1" applyAlignment="1">
      <alignment horizontal="left" wrapText="1"/>
    </xf>
    <xf numFmtId="0" fontId="23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6" fillId="0" borderId="0" xfId="2" applyFont="1" applyAlignment="1"/>
    <xf numFmtId="0" fontId="17" fillId="0" borderId="0" xfId="2" applyFont="1" applyAlignment="1"/>
    <xf numFmtId="0" fontId="15" fillId="0" borderId="5" xfId="2" applyFont="1" applyBorder="1" applyAlignment="1">
      <alignment horizontal="left" vertical="center" wrapText="1"/>
    </xf>
    <xf numFmtId="0" fontId="12" fillId="0" borderId="5" xfId="2" applyFont="1" applyBorder="1" applyAlignment="1">
      <alignment wrapText="1"/>
    </xf>
    <xf numFmtId="2" fontId="24" fillId="0" borderId="1" xfId="2" applyNumberFormat="1" applyFont="1" applyBorder="1" applyAlignment="1">
      <alignment horizontal="left" wrapText="1"/>
    </xf>
    <xf numFmtId="0" fontId="21" fillId="0" borderId="0" xfId="2" applyFont="1" applyAlignment="1">
      <alignment horizontal="center" wrapText="1"/>
    </xf>
    <xf numFmtId="0" fontId="21" fillId="0" borderId="5" xfId="2" applyFont="1" applyBorder="1" applyAlignment="1">
      <alignment horizontal="center" vertical="top" wrapText="1"/>
    </xf>
    <xf numFmtId="0" fontId="6" fillId="0" borderId="0" xfId="8" applyFont="1" applyAlignment="1">
      <alignment horizontal="left" wrapText="1"/>
    </xf>
    <xf numFmtId="2" fontId="25" fillId="0" borderId="0" xfId="9" applyNumberFormat="1" applyFont="1" applyBorder="1" applyAlignment="1">
      <alignment horizontal="left" vertical="center"/>
    </xf>
    <xf numFmtId="0" fontId="25" fillId="3" borderId="21" xfId="9" applyFont="1" applyFill="1" applyBorder="1" applyAlignment="1">
      <alignment horizontal="left" vertical="center" wrapText="1"/>
    </xf>
    <xf numFmtId="0" fontId="25" fillId="3" borderId="22" xfId="9" applyFont="1" applyFill="1" applyBorder="1" applyAlignment="1">
      <alignment horizontal="left" vertical="center" wrapText="1"/>
    </xf>
    <xf numFmtId="0" fontId="25" fillId="3" borderId="23" xfId="9" applyFont="1" applyFill="1" applyBorder="1" applyAlignment="1">
      <alignment horizontal="left" vertical="center" wrapText="1"/>
    </xf>
    <xf numFmtId="0" fontId="22" fillId="3" borderId="0" xfId="8" applyFont="1" applyFill="1" applyAlignment="1">
      <alignment horizontal="left" vertical="center" wrapText="1"/>
    </xf>
    <xf numFmtId="0" fontId="6" fillId="0" borderId="0" xfId="8" applyFont="1" applyAlignment="1">
      <alignment horizontal="left" vertical="center" wrapText="1"/>
    </xf>
    <xf numFmtId="0" fontId="7" fillId="0" borderId="0" xfId="8" applyFont="1" applyAlignment="1">
      <alignment horizontal="left" vertical="center" wrapText="1"/>
    </xf>
    <xf numFmtId="0" fontId="8" fillId="0" borderId="1" xfId="8" applyFont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23" fillId="0" borderId="2" xfId="8" applyFont="1" applyBorder="1" applyAlignment="1">
      <alignment horizontal="center" vertical="center" wrapText="1" shrinkToFit="1"/>
    </xf>
    <xf numFmtId="0" fontId="23" fillId="0" borderId="3" xfId="8" applyFont="1" applyBorder="1" applyAlignment="1">
      <alignment horizontal="center" vertical="center" wrapText="1" shrinkToFit="1"/>
    </xf>
    <xf numFmtId="0" fontId="23" fillId="0" borderId="4" xfId="8" applyFont="1" applyBorder="1" applyAlignment="1">
      <alignment horizontal="center" vertical="center" wrapText="1" shrinkToFit="1"/>
    </xf>
    <xf numFmtId="0" fontId="23" fillId="0" borderId="1" xfId="8" applyFont="1" applyBorder="1" applyAlignment="1">
      <alignment horizontal="center" wrapText="1"/>
    </xf>
    <xf numFmtId="0" fontId="23" fillId="0" borderId="1" xfId="8" applyFont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top" wrapText="1"/>
    </xf>
    <xf numFmtId="0" fontId="21" fillId="0" borderId="1" xfId="8" applyFont="1" applyBorder="1" applyAlignment="1">
      <alignment horizontal="center" vertical="center" wrapText="1"/>
    </xf>
    <xf numFmtId="0" fontId="24" fillId="0" borderId="2" xfId="8" applyFont="1" applyBorder="1" applyAlignment="1">
      <alignment horizontal="center" vertical="center" wrapText="1" shrinkToFit="1"/>
    </xf>
    <xf numFmtId="0" fontId="24" fillId="0" borderId="3" xfId="8" applyFont="1" applyBorder="1" applyAlignment="1">
      <alignment horizontal="center" vertical="center" wrapText="1" shrinkToFit="1"/>
    </xf>
    <xf numFmtId="0" fontId="24" fillId="0" borderId="4" xfId="8" applyFont="1" applyBorder="1" applyAlignment="1">
      <alignment horizontal="center" vertical="center" wrapText="1" shrinkToFit="1"/>
    </xf>
    <xf numFmtId="0" fontId="24" fillId="0" borderId="1" xfId="8" applyFont="1" applyBorder="1" applyAlignment="1">
      <alignment horizontal="center" vertical="center" wrapText="1"/>
    </xf>
    <xf numFmtId="0" fontId="12" fillId="0" borderId="1" xfId="8" applyFont="1" applyBorder="1" applyAlignment="1">
      <alignment horizontal="center" vertical="center" wrapText="1"/>
    </xf>
    <xf numFmtId="4" fontId="23" fillId="0" borderId="1" xfId="8" applyNumberFormat="1" applyFont="1" applyBorder="1" applyAlignment="1">
      <alignment horizontal="center" wrapText="1"/>
    </xf>
    <xf numFmtId="0" fontId="28" fillId="0" borderId="0" xfId="8" applyFont="1" applyAlignment="1">
      <alignment horizontal="center" wrapText="1"/>
    </xf>
    <xf numFmtId="0" fontId="29" fillId="0" borderId="5" xfId="8" applyFont="1" applyBorder="1" applyAlignment="1">
      <alignment horizontal="center" vertical="center" wrapText="1"/>
    </xf>
    <xf numFmtId="0" fontId="29" fillId="0" borderId="0" xfId="8" applyFont="1" applyBorder="1" applyAlignment="1">
      <alignment horizontal="center" vertical="center" wrapText="1"/>
    </xf>
    <xf numFmtId="2" fontId="31" fillId="0" borderId="0" xfId="9" applyNumberFormat="1" applyFont="1" applyBorder="1" applyAlignment="1">
      <alignment horizontal="left" vertical="center"/>
    </xf>
    <xf numFmtId="2" fontId="19" fillId="0" borderId="0" xfId="9" applyNumberFormat="1" applyFont="1" applyFill="1" applyAlignment="1">
      <alignment horizontal="center" vertical="center"/>
    </xf>
  </cellXfs>
  <cellStyles count="12">
    <cellStyle name="Обычный" xfId="0" builtinId="0"/>
    <cellStyle name="Обычный 2" xfId="1"/>
    <cellStyle name="Обычный 2 2" xfId="11"/>
    <cellStyle name="Обычный 3" xfId="2"/>
    <cellStyle name="Обычный 3 2" xfId="6"/>
    <cellStyle name="Обычный 3 2 2" xfId="8"/>
    <cellStyle name="Обычный 4" xfId="3"/>
    <cellStyle name="Обычный 4 2" xfId="5"/>
    <cellStyle name="Обычный 4 2 2" xfId="9"/>
    <cellStyle name="Процентный 2" xfId="4"/>
    <cellStyle name="Процентный 2 2" xfId="7"/>
    <cellStyle name="Процентный 2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H56"/>
  <sheetViews>
    <sheetView topLeftCell="A10" zoomScaleNormal="100" workbookViewId="0">
      <selection activeCell="C20" sqref="C20"/>
    </sheetView>
  </sheetViews>
  <sheetFormatPr defaultColWidth="9.109375" defaultRowHeight="13.2" x14ac:dyDescent="0.25"/>
  <cols>
    <col min="1" max="3" width="12.6640625" style="30" customWidth="1"/>
    <col min="4" max="4" width="21.109375" style="1" customWidth="1"/>
    <col min="5" max="5" width="15.44140625" style="1" customWidth="1"/>
    <col min="6" max="6" width="15.77734375" style="1" customWidth="1"/>
    <col min="7" max="7" width="26.33203125" style="1" customWidth="1"/>
    <col min="8" max="8" width="7.88671875" style="1" customWidth="1"/>
    <col min="9" max="9" width="11.88671875" style="1" customWidth="1"/>
    <col min="10" max="16384" width="9.109375" style="1"/>
  </cols>
  <sheetData>
    <row r="1" spans="1:8" s="52" customFormat="1" ht="18.75" customHeight="1" x14ac:dyDescent="0.3">
      <c r="A1" s="292" t="s">
        <v>56</v>
      </c>
      <c r="B1" s="292"/>
      <c r="C1" s="292"/>
      <c r="D1" s="292"/>
      <c r="E1" s="292"/>
      <c r="F1" s="292"/>
      <c r="G1" s="292"/>
    </row>
    <row r="2" spans="1:8" s="52" customFormat="1" ht="13.2" customHeight="1" x14ac:dyDescent="0.3">
      <c r="A2" s="293" t="s">
        <v>1</v>
      </c>
      <c r="B2" s="293"/>
      <c r="C2" s="293"/>
      <c r="D2" s="293"/>
      <c r="E2" s="293"/>
      <c r="F2" s="293"/>
      <c r="G2" s="293"/>
    </row>
    <row r="3" spans="1:8" s="55" customFormat="1" ht="15.6" x14ac:dyDescent="0.3">
      <c r="A3" s="53">
        <v>1</v>
      </c>
      <c r="B3" s="54"/>
      <c r="C3" s="54"/>
      <c r="D3" s="276" t="s">
        <v>2</v>
      </c>
      <c r="E3" s="277"/>
      <c r="F3" s="281">
        <v>1995</v>
      </c>
      <c r="G3" s="281"/>
    </row>
    <row r="4" spans="1:8" s="55" customFormat="1" ht="15.6" x14ac:dyDescent="0.3">
      <c r="A4" s="53">
        <v>2</v>
      </c>
      <c r="B4" s="54"/>
      <c r="C4" s="54"/>
      <c r="D4" s="276" t="s">
        <v>3</v>
      </c>
      <c r="E4" s="277"/>
      <c r="F4" s="281">
        <v>9</v>
      </c>
      <c r="G4" s="281"/>
    </row>
    <row r="5" spans="1:8" s="55" customFormat="1" ht="15.6" x14ac:dyDescent="0.3">
      <c r="A5" s="53">
        <v>3</v>
      </c>
      <c r="B5" s="54"/>
      <c r="C5" s="54"/>
      <c r="D5" s="276" t="s">
        <v>4</v>
      </c>
      <c r="E5" s="277"/>
      <c r="F5" s="281">
        <v>142</v>
      </c>
      <c r="G5" s="281"/>
    </row>
    <row r="6" spans="1:8" s="55" customFormat="1" ht="15.6" x14ac:dyDescent="0.3">
      <c r="A6" s="53">
        <v>4</v>
      </c>
      <c r="B6" s="54"/>
      <c r="C6" s="54"/>
      <c r="D6" s="276" t="s">
        <v>5</v>
      </c>
      <c r="E6" s="277"/>
      <c r="F6" s="291">
        <f>E20</f>
        <v>7126.71</v>
      </c>
      <c r="G6" s="281"/>
    </row>
    <row r="7" spans="1:8" s="55" customFormat="1" ht="15.6" x14ac:dyDescent="0.3">
      <c r="A7" s="53">
        <v>5</v>
      </c>
      <c r="B7" s="54"/>
      <c r="C7" s="54"/>
      <c r="D7" s="276" t="s">
        <v>6</v>
      </c>
      <c r="E7" s="277"/>
      <c r="F7" s="281">
        <v>0</v>
      </c>
      <c r="G7" s="281"/>
    </row>
    <row r="8" spans="1:8" s="55" customFormat="1" ht="28.5" customHeight="1" x14ac:dyDescent="0.3">
      <c r="A8" s="53">
        <v>6</v>
      </c>
      <c r="B8" s="54"/>
      <c r="C8" s="54"/>
      <c r="D8" s="276" t="s">
        <v>7</v>
      </c>
      <c r="E8" s="277"/>
      <c r="F8" s="281" t="s">
        <v>55</v>
      </c>
      <c r="G8" s="281"/>
    </row>
    <row r="9" spans="1:8" s="55" customFormat="1" ht="27" customHeight="1" x14ac:dyDescent="0.3">
      <c r="A9" s="53">
        <v>7</v>
      </c>
      <c r="B9" s="54"/>
      <c r="C9" s="54"/>
      <c r="D9" s="274" t="s">
        <v>8</v>
      </c>
      <c r="E9" s="275"/>
      <c r="F9" s="279" t="s">
        <v>76</v>
      </c>
      <c r="G9" s="280"/>
    </row>
    <row r="10" spans="1:8" s="55" customFormat="1" ht="31.2" customHeight="1" x14ac:dyDescent="0.3">
      <c r="A10" s="53">
        <v>8</v>
      </c>
      <c r="B10" s="54"/>
      <c r="C10" s="54"/>
      <c r="D10" s="276" t="s">
        <v>12</v>
      </c>
      <c r="E10" s="277"/>
      <c r="F10" s="276" t="s">
        <v>13</v>
      </c>
      <c r="G10" s="277"/>
    </row>
    <row r="11" spans="1:8" s="55" customFormat="1" ht="72" customHeight="1" x14ac:dyDescent="0.3">
      <c r="A11" s="53">
        <v>9</v>
      </c>
      <c r="B11" s="54"/>
      <c r="C11" s="54"/>
      <c r="D11" s="274" t="s">
        <v>14</v>
      </c>
      <c r="E11" s="275"/>
      <c r="F11" s="276" t="s">
        <v>15</v>
      </c>
      <c r="G11" s="277"/>
    </row>
    <row r="12" spans="1:8" s="56" customFormat="1" ht="13.2" customHeight="1" x14ac:dyDescent="0.3">
      <c r="A12" s="278" t="s">
        <v>16</v>
      </c>
      <c r="B12" s="278"/>
      <c r="C12" s="278"/>
      <c r="D12" s="278"/>
      <c r="E12" s="278"/>
      <c r="F12" s="278"/>
      <c r="G12" s="278"/>
    </row>
    <row r="13" spans="1:8" s="56" customFormat="1" ht="27.6" customHeight="1" x14ac:dyDescent="0.3">
      <c r="A13" s="57"/>
      <c r="B13" s="58"/>
      <c r="C13" s="58"/>
      <c r="D13" s="279" t="s">
        <v>17</v>
      </c>
      <c r="E13" s="280"/>
      <c r="F13" s="281" t="s">
        <v>123</v>
      </c>
      <c r="G13" s="281"/>
      <c r="H13" s="59"/>
    </row>
    <row r="14" spans="1:8" s="52" customFormat="1" ht="17.399999999999999" customHeight="1" x14ac:dyDescent="0.3">
      <c r="A14" s="282"/>
      <c r="B14" s="282"/>
      <c r="C14" s="282"/>
      <c r="D14" s="282"/>
      <c r="E14" s="282"/>
      <c r="F14" s="282"/>
      <c r="G14" s="282"/>
    </row>
    <row r="15" spans="1:8" s="36" customFormat="1" ht="15.75" customHeight="1" x14ac:dyDescent="0.25">
      <c r="A15" s="10"/>
      <c r="B15" s="10"/>
      <c r="C15" s="283" t="s">
        <v>18</v>
      </c>
      <c r="D15" s="283"/>
      <c r="E15" s="283"/>
      <c r="F15" s="283"/>
      <c r="G15" s="283"/>
    </row>
    <row r="16" spans="1:8" s="36" customFormat="1" ht="15" customHeight="1" x14ac:dyDescent="0.25">
      <c r="A16" s="10"/>
      <c r="B16" s="10"/>
      <c r="C16" s="284" t="s">
        <v>19</v>
      </c>
      <c r="D16" s="285"/>
      <c r="E16" s="285"/>
      <c r="F16" s="285"/>
      <c r="G16" s="285"/>
    </row>
    <row r="17" spans="1:8" s="36" customFormat="1" ht="28.2" customHeight="1" x14ac:dyDescent="0.25">
      <c r="A17" s="11"/>
      <c r="B17" s="11"/>
      <c r="C17" s="286" t="s">
        <v>107</v>
      </c>
      <c r="D17" s="287"/>
      <c r="E17" s="287"/>
      <c r="F17" s="287"/>
      <c r="G17" s="287"/>
    </row>
    <row r="18" spans="1:8" s="36" customFormat="1" ht="13.8" x14ac:dyDescent="0.25">
      <c r="A18" s="288" t="s">
        <v>20</v>
      </c>
      <c r="B18" s="288"/>
      <c r="C18" s="273"/>
      <c r="D18" s="273"/>
      <c r="E18" s="273"/>
      <c r="F18" s="273"/>
      <c r="G18" s="273"/>
    </row>
    <row r="19" spans="1:8" s="36" customFormat="1" ht="13.8" x14ac:dyDescent="0.25">
      <c r="A19" s="11" t="s">
        <v>44</v>
      </c>
      <c r="B19" s="11"/>
      <c r="C19" s="12"/>
      <c r="D19" s="38"/>
      <c r="E19" s="37"/>
      <c r="F19" s="38"/>
      <c r="G19" s="38"/>
    </row>
    <row r="20" spans="1:8" s="36" customFormat="1" ht="13.8" x14ac:dyDescent="0.25">
      <c r="A20" s="11" t="s">
        <v>42</v>
      </c>
      <c r="B20" s="11"/>
      <c r="C20" s="12"/>
      <c r="D20" s="38"/>
      <c r="E20" s="264">
        <v>7126.71</v>
      </c>
      <c r="F20" s="38"/>
      <c r="G20" s="38"/>
    </row>
    <row r="21" spans="1:8" s="36" customFormat="1" ht="13.8" x14ac:dyDescent="0.25">
      <c r="A21" s="11" t="s">
        <v>45</v>
      </c>
      <c r="B21" s="11"/>
      <c r="C21" s="12"/>
      <c r="D21" s="38"/>
      <c r="E21" s="37"/>
      <c r="F21" s="38"/>
      <c r="G21" s="38"/>
    </row>
    <row r="22" spans="1:8" s="36" customFormat="1" ht="13.8" x14ac:dyDescent="0.25">
      <c r="A22" s="11" t="s">
        <v>46</v>
      </c>
      <c r="B22" s="11"/>
      <c r="C22" s="12"/>
      <c r="D22" s="38"/>
      <c r="E22" s="37"/>
      <c r="F22" s="38"/>
      <c r="G22" s="38"/>
    </row>
    <row r="23" spans="1:8" s="36" customFormat="1" ht="23.4" customHeight="1" x14ac:dyDescent="0.25">
      <c r="A23" s="289" t="s">
        <v>21</v>
      </c>
      <c r="B23" s="289"/>
      <c r="C23" s="290"/>
      <c r="D23" s="290"/>
      <c r="E23" s="290"/>
      <c r="F23" s="290"/>
      <c r="G23" s="290"/>
    </row>
    <row r="24" spans="1:8" s="6" customFormat="1" ht="82.2" customHeight="1" x14ac:dyDescent="0.3">
      <c r="A24" s="3" t="s">
        <v>49</v>
      </c>
      <c r="B24" s="3" t="s">
        <v>43</v>
      </c>
      <c r="C24" s="4" t="s">
        <v>50</v>
      </c>
      <c r="D24" s="4" t="s">
        <v>51</v>
      </c>
      <c r="E24" s="3" t="s">
        <v>22</v>
      </c>
      <c r="F24" s="5" t="s">
        <v>52</v>
      </c>
      <c r="G24" s="4" t="s">
        <v>23</v>
      </c>
    </row>
    <row r="25" spans="1:8" s="36" customFormat="1" ht="29.25" customHeight="1" x14ac:dyDescent="0.25">
      <c r="A25" s="43">
        <v>103851.23999999976</v>
      </c>
      <c r="B25" s="44">
        <f>7.97+0.92</f>
        <v>8.89</v>
      </c>
      <c r="C25" s="45">
        <f>766262.16+85520.4</f>
        <v>851782.56</v>
      </c>
      <c r="D25" s="45">
        <f>755444.47+84057.77</f>
        <v>839502.24</v>
      </c>
      <c r="E25" s="45">
        <f>C25</f>
        <v>851782.56</v>
      </c>
      <c r="F25" s="43">
        <f t="shared" ref="F25:F29" si="0">A25+C25-D25</f>
        <v>116131.55999999982</v>
      </c>
      <c r="G25" s="7" t="s">
        <v>24</v>
      </c>
    </row>
    <row r="26" spans="1:8" s="36" customFormat="1" ht="15.75" customHeight="1" x14ac:dyDescent="0.25">
      <c r="A26" s="43">
        <v>44887.47000000003</v>
      </c>
      <c r="B26" s="44">
        <v>3.15</v>
      </c>
      <c r="C26" s="45">
        <v>292927.46999999997</v>
      </c>
      <c r="D26" s="45">
        <v>287992.37</v>
      </c>
      <c r="E26" s="45">
        <f t="shared" ref="E26:E29" si="1">C26</f>
        <v>292927.46999999997</v>
      </c>
      <c r="F26" s="43">
        <f t="shared" si="0"/>
        <v>49822.570000000007</v>
      </c>
      <c r="G26" s="5" t="s">
        <v>25</v>
      </c>
      <c r="H26" s="63"/>
    </row>
    <row r="27" spans="1:8" s="36" customFormat="1" ht="36" customHeight="1" x14ac:dyDescent="0.25">
      <c r="A27" s="43">
        <v>30866.829999999958</v>
      </c>
      <c r="B27" s="46">
        <v>4.5999999999999996</v>
      </c>
      <c r="C27" s="45">
        <v>393393.84</v>
      </c>
      <c r="D27" s="45">
        <v>385861.97</v>
      </c>
      <c r="E27" s="45">
        <f t="shared" si="1"/>
        <v>393393.84</v>
      </c>
      <c r="F27" s="43">
        <f t="shared" si="0"/>
        <v>38398.700000000012</v>
      </c>
      <c r="G27" s="22" t="s">
        <v>26</v>
      </c>
      <c r="H27" s="63"/>
    </row>
    <row r="28" spans="1:8" s="36" customFormat="1" ht="34.200000000000003" customHeight="1" x14ac:dyDescent="0.25">
      <c r="A28" s="43">
        <v>659.58999999999651</v>
      </c>
      <c r="B28" s="44">
        <v>1.82</v>
      </c>
      <c r="C28" s="45">
        <v>644397.82999999996</v>
      </c>
      <c r="D28" s="45">
        <v>566967.33700000006</v>
      </c>
      <c r="E28" s="47">
        <f>E41</f>
        <v>828874.65</v>
      </c>
      <c r="F28" s="43">
        <f>A28+C28-D28</f>
        <v>78090.082999999868</v>
      </c>
      <c r="G28" s="7" t="s">
        <v>27</v>
      </c>
      <c r="H28" s="63"/>
    </row>
    <row r="29" spans="1:8" s="13" customFormat="1" ht="24.6" customHeight="1" x14ac:dyDescent="0.25">
      <c r="A29" s="48">
        <v>19928.98</v>
      </c>
      <c r="B29" s="49"/>
      <c r="C29" s="50"/>
      <c r="D29" s="50"/>
      <c r="E29" s="61">
        <f t="shared" si="1"/>
        <v>0</v>
      </c>
      <c r="F29" s="48">
        <f t="shared" si="0"/>
        <v>19928.98</v>
      </c>
      <c r="G29" s="62" t="s">
        <v>54</v>
      </c>
      <c r="H29" s="63"/>
    </row>
    <row r="30" spans="1:8" s="36" customFormat="1" ht="13.8" x14ac:dyDescent="0.25">
      <c r="A30" s="51">
        <f>A25+A26+A27+A28+A29</f>
        <v>200194.10999999975</v>
      </c>
      <c r="B30" s="51"/>
      <c r="C30" s="51">
        <f>C25+C26+C27+C28+C29</f>
        <v>2182501.7000000002</v>
      </c>
      <c r="D30" s="51">
        <f>D25+D26+D27+D28+D29</f>
        <v>2080323.9169999999</v>
      </c>
      <c r="E30" s="51">
        <f>E25+E26+E27+E28+E29</f>
        <v>2366978.52</v>
      </c>
      <c r="F30" s="51">
        <f>F25+F26+F27+F28+F29</f>
        <v>302371.89299999969</v>
      </c>
      <c r="G30" s="14" t="s">
        <v>28</v>
      </c>
    </row>
    <row r="31" spans="1:8" s="36" customFormat="1" ht="13.8" x14ac:dyDescent="0.25">
      <c r="A31" s="15"/>
      <c r="B31" s="15"/>
      <c r="C31" s="15"/>
      <c r="D31" s="16"/>
      <c r="E31" s="15"/>
      <c r="F31" s="16"/>
      <c r="G31" s="15"/>
    </row>
    <row r="32" spans="1:8" s="36" customFormat="1" ht="13.8" x14ac:dyDescent="0.25">
      <c r="A32" s="272" t="s">
        <v>29</v>
      </c>
      <c r="B32" s="272"/>
      <c r="C32" s="273"/>
      <c r="D32" s="273"/>
      <c r="E32" s="273"/>
      <c r="F32" s="273"/>
      <c r="G32" s="11"/>
    </row>
    <row r="33" spans="1:7" s="36" customFormat="1" ht="88.5" customHeight="1" x14ac:dyDescent="0.25">
      <c r="A33" s="3" t="s">
        <v>53</v>
      </c>
      <c r="B33" s="3"/>
      <c r="C33" s="4" t="s">
        <v>50</v>
      </c>
      <c r="D33" s="4" t="s">
        <v>51</v>
      </c>
      <c r="E33" s="3" t="s">
        <v>22</v>
      </c>
      <c r="F33" s="5" t="s">
        <v>52</v>
      </c>
      <c r="G33" s="4" t="s">
        <v>30</v>
      </c>
    </row>
    <row r="34" spans="1:7" ht="27" customHeight="1" x14ac:dyDescent="0.25">
      <c r="A34" s="41">
        <v>107603.74000000011</v>
      </c>
      <c r="B34" s="41"/>
      <c r="C34" s="41">
        <v>580340.51</v>
      </c>
      <c r="D34" s="41">
        <v>576295.93000000005</v>
      </c>
      <c r="E34" s="41">
        <f>D34</f>
        <v>576295.93000000005</v>
      </c>
      <c r="F34" s="41">
        <f t="shared" ref="F34:F37" si="2">A34+C34-D34</f>
        <v>111648.32000000007</v>
      </c>
      <c r="G34" s="22" t="s">
        <v>31</v>
      </c>
    </row>
    <row r="35" spans="1:7" ht="15.75" customHeight="1" x14ac:dyDescent="0.25">
      <c r="A35" s="41">
        <v>327151.8400000002</v>
      </c>
      <c r="B35" s="41"/>
      <c r="C35" s="41">
        <v>839016.85</v>
      </c>
      <c r="D35" s="41">
        <v>823615.38</v>
      </c>
      <c r="E35" s="41">
        <f t="shared" ref="E35:E37" si="3">D35</f>
        <v>823615.38</v>
      </c>
      <c r="F35" s="41">
        <f t="shared" si="2"/>
        <v>342553.31000000017</v>
      </c>
      <c r="G35" s="22" t="s">
        <v>32</v>
      </c>
    </row>
    <row r="36" spans="1:7" ht="13.5" customHeight="1" x14ac:dyDescent="0.25">
      <c r="A36" s="41">
        <v>493346.41999999946</v>
      </c>
      <c r="B36" s="41"/>
      <c r="C36" s="41">
        <v>2442116.54</v>
      </c>
      <c r="D36" s="41">
        <v>2393239.91</v>
      </c>
      <c r="E36" s="41">
        <f>D36</f>
        <v>2393239.91</v>
      </c>
      <c r="F36" s="41">
        <f t="shared" si="2"/>
        <v>542223.04999999935</v>
      </c>
      <c r="G36" s="22" t="s">
        <v>33</v>
      </c>
    </row>
    <row r="37" spans="1:7" ht="36.6" customHeight="1" x14ac:dyDescent="0.25">
      <c r="A37" s="41">
        <v>-6347.4900000000198</v>
      </c>
      <c r="B37" s="41"/>
      <c r="C37" s="41">
        <v>150325.85999999999</v>
      </c>
      <c r="D37" s="41">
        <v>127984.91</v>
      </c>
      <c r="E37" s="41">
        <f t="shared" si="3"/>
        <v>127984.91</v>
      </c>
      <c r="F37" s="41">
        <f t="shared" si="2"/>
        <v>15993.459999999963</v>
      </c>
      <c r="G37" s="22" t="s">
        <v>34</v>
      </c>
    </row>
    <row r="38" spans="1:7" ht="17.399999999999999" customHeight="1" x14ac:dyDescent="0.25">
      <c r="A38" s="42">
        <f>A34+A35+A36+A37</f>
        <v>921754.50999999978</v>
      </c>
      <c r="B38" s="42"/>
      <c r="C38" s="42">
        <f>C34+C35+C36+C37</f>
        <v>4011799.76</v>
      </c>
      <c r="D38" s="42">
        <f>D34+D35+D36+D37</f>
        <v>3921136.1300000004</v>
      </c>
      <c r="E38" s="42">
        <f t="shared" ref="E38" si="4">E34+E35+E36+E37</f>
        <v>3921136.1300000004</v>
      </c>
      <c r="F38" s="42">
        <f>F34+F35+F36+F37</f>
        <v>1012418.1399999995</v>
      </c>
      <c r="G38" s="23" t="s">
        <v>0</v>
      </c>
    </row>
    <row r="39" spans="1:7" s="11" customFormat="1" ht="32.4" customHeight="1" x14ac:dyDescent="0.25">
      <c r="A39" s="266" t="s">
        <v>35</v>
      </c>
      <c r="B39" s="266"/>
      <c r="C39" s="267"/>
      <c r="D39" s="267"/>
      <c r="E39" s="267"/>
      <c r="F39" s="267"/>
      <c r="G39" s="267"/>
    </row>
    <row r="40" spans="1:7" s="11" customFormat="1" ht="50.4" customHeight="1" x14ac:dyDescent="0.25">
      <c r="A40" s="3" t="s">
        <v>36</v>
      </c>
      <c r="B40" s="8" t="s">
        <v>47</v>
      </c>
      <c r="C40" s="9"/>
      <c r="D40" s="9" t="s">
        <v>37</v>
      </c>
      <c r="E40" s="9" t="s">
        <v>41</v>
      </c>
      <c r="F40" s="60" t="s">
        <v>48</v>
      </c>
    </row>
    <row r="41" spans="1:7" s="20" customFormat="1" ht="29.25" customHeight="1" x14ac:dyDescent="0.25">
      <c r="A41" s="17"/>
      <c r="B41" s="19">
        <v>155493.04</v>
      </c>
      <c r="C41" s="18"/>
      <c r="D41" s="18" t="s">
        <v>38</v>
      </c>
      <c r="E41" s="32">
        <f>E42+E43+E44+E45+E46+E47+E48</f>
        <v>828874.65</v>
      </c>
      <c r="F41" s="19">
        <f>B41+D28-E28</f>
        <v>-106414.27299999993</v>
      </c>
    </row>
    <row r="42" spans="1:7" s="27" customFormat="1" ht="44.4" customHeight="1" x14ac:dyDescent="0.25">
      <c r="A42" s="24">
        <v>1</v>
      </c>
      <c r="B42" s="25"/>
      <c r="C42" s="31" t="s">
        <v>66</v>
      </c>
      <c r="D42" s="31" t="s">
        <v>61</v>
      </c>
      <c r="E42" s="33">
        <v>324440.15000000002</v>
      </c>
      <c r="F42" s="26"/>
    </row>
    <row r="43" spans="1:7" s="2" customFormat="1" ht="39.6" customHeight="1" x14ac:dyDescent="0.25">
      <c r="A43" s="24">
        <v>2</v>
      </c>
      <c r="B43" s="28"/>
      <c r="C43" s="31" t="s">
        <v>67</v>
      </c>
      <c r="D43" s="31" t="s">
        <v>62</v>
      </c>
      <c r="E43" s="34">
        <v>1155.05</v>
      </c>
      <c r="F43" s="29"/>
    </row>
    <row r="44" spans="1:7" s="2" customFormat="1" ht="24" customHeight="1" x14ac:dyDescent="0.25">
      <c r="A44" s="24">
        <v>3</v>
      </c>
      <c r="B44" s="28"/>
      <c r="C44" s="35" t="s">
        <v>68</v>
      </c>
      <c r="D44" s="31" t="s">
        <v>62</v>
      </c>
      <c r="E44" s="33">
        <v>10004.719999999999</v>
      </c>
      <c r="F44" s="29"/>
    </row>
    <row r="45" spans="1:7" s="2" customFormat="1" ht="46.2" customHeight="1" x14ac:dyDescent="0.25">
      <c r="A45" s="24">
        <v>4</v>
      </c>
      <c r="B45" s="28"/>
      <c r="C45" s="35" t="s">
        <v>68</v>
      </c>
      <c r="D45" s="31" t="s">
        <v>63</v>
      </c>
      <c r="E45" s="33">
        <v>1155.03</v>
      </c>
      <c r="F45" s="29"/>
    </row>
    <row r="46" spans="1:7" s="2" customFormat="1" ht="43.8" customHeight="1" x14ac:dyDescent="0.25">
      <c r="A46" s="24">
        <v>5</v>
      </c>
      <c r="B46" s="28"/>
      <c r="C46" s="35" t="s">
        <v>66</v>
      </c>
      <c r="D46" s="31" t="s">
        <v>64</v>
      </c>
      <c r="E46" s="33">
        <v>320575.2</v>
      </c>
      <c r="F46" s="29"/>
    </row>
    <row r="47" spans="1:7" s="2" customFormat="1" ht="27.6" customHeight="1" x14ac:dyDescent="0.25">
      <c r="A47" s="24">
        <v>6</v>
      </c>
      <c r="B47" s="28"/>
      <c r="C47" s="31" t="s">
        <v>67</v>
      </c>
      <c r="D47" s="31" t="s">
        <v>65</v>
      </c>
      <c r="E47" s="33">
        <v>167877</v>
      </c>
      <c r="F47" s="29"/>
    </row>
    <row r="48" spans="1:7" s="2" customFormat="1" ht="45.6" customHeight="1" x14ac:dyDescent="0.25">
      <c r="A48" s="24">
        <v>7</v>
      </c>
      <c r="B48" s="28"/>
      <c r="C48" s="31" t="s">
        <v>74</v>
      </c>
      <c r="D48" s="31" t="s">
        <v>72</v>
      </c>
      <c r="E48" s="40">
        <v>3667.5</v>
      </c>
      <c r="F48" s="39" t="s">
        <v>73</v>
      </c>
    </row>
    <row r="49" spans="1:7" s="2" customFormat="1" ht="41.4" customHeight="1" x14ac:dyDescent="0.25">
      <c r="A49" s="24">
        <v>8</v>
      </c>
      <c r="B49" s="28" t="s">
        <v>70</v>
      </c>
      <c r="C49" s="268" t="s">
        <v>71</v>
      </c>
      <c r="D49" s="268"/>
      <c r="E49" s="33" t="s">
        <v>75</v>
      </c>
      <c r="F49" s="29"/>
    </row>
    <row r="50" spans="1:7" s="2" customFormat="1" ht="33" customHeight="1" x14ac:dyDescent="0.25">
      <c r="A50" s="269" t="s">
        <v>58</v>
      </c>
      <c r="B50" s="269"/>
      <c r="C50" s="269"/>
      <c r="D50" s="269"/>
      <c r="E50" s="269"/>
      <c r="F50" s="269"/>
    </row>
    <row r="51" spans="1:7" s="36" customFormat="1" ht="13.8" x14ac:dyDescent="0.25">
      <c r="A51" s="21"/>
      <c r="B51" s="21"/>
      <c r="C51" s="21"/>
    </row>
    <row r="52" spans="1:7" s="36" customFormat="1" ht="55.2" customHeight="1" x14ac:dyDescent="0.25">
      <c r="A52" s="270" t="s">
        <v>60</v>
      </c>
      <c r="B52" s="270"/>
      <c r="C52" s="270"/>
      <c r="D52" s="270"/>
      <c r="E52" s="270"/>
      <c r="F52" s="270"/>
      <c r="G52" s="270"/>
    </row>
    <row r="53" spans="1:7" s="36" customFormat="1" ht="112.2" customHeight="1" x14ac:dyDescent="0.25">
      <c r="A53" s="271" t="s">
        <v>69</v>
      </c>
      <c r="B53" s="271"/>
      <c r="C53" s="271"/>
      <c r="D53" s="271"/>
      <c r="E53" s="271"/>
      <c r="F53" s="271"/>
      <c r="G53" s="271"/>
    </row>
    <row r="54" spans="1:7" s="36" customFormat="1" ht="22.8" customHeight="1" x14ac:dyDescent="0.25">
      <c r="A54" s="265" t="s">
        <v>59</v>
      </c>
      <c r="B54" s="265"/>
      <c r="C54" s="265"/>
      <c r="D54" s="265"/>
      <c r="E54" s="265"/>
      <c r="F54" s="265"/>
      <c r="G54" s="265"/>
    </row>
    <row r="55" spans="1:7" s="36" customFormat="1" ht="27.6" x14ac:dyDescent="0.25">
      <c r="A55" s="21"/>
      <c r="B55" s="21"/>
      <c r="C55" s="21"/>
      <c r="D55" s="36" t="s">
        <v>57</v>
      </c>
    </row>
    <row r="56" spans="1:7" ht="21.6" customHeight="1" x14ac:dyDescent="0.25"/>
  </sheetData>
  <mergeCells count="36">
    <mergeCell ref="A1:G1"/>
    <mergeCell ref="A2:G2"/>
    <mergeCell ref="D3:E3"/>
    <mergeCell ref="F3:G3"/>
    <mergeCell ref="D4:E4"/>
    <mergeCell ref="F4:G4"/>
    <mergeCell ref="D5:E5"/>
    <mergeCell ref="F5:G5"/>
    <mergeCell ref="D6:E6"/>
    <mergeCell ref="F6:G6"/>
    <mergeCell ref="D7:E7"/>
    <mergeCell ref="F7:G7"/>
    <mergeCell ref="D8:E8"/>
    <mergeCell ref="F8:G8"/>
    <mergeCell ref="D9:E9"/>
    <mergeCell ref="F9:G9"/>
    <mergeCell ref="D10:E10"/>
    <mergeCell ref="F10:G10"/>
    <mergeCell ref="A32:F32"/>
    <mergeCell ref="D11:E11"/>
    <mergeCell ref="F11:G11"/>
    <mergeCell ref="A12:G12"/>
    <mergeCell ref="D13:E13"/>
    <mergeCell ref="F13:G13"/>
    <mergeCell ref="A14:G14"/>
    <mergeCell ref="C15:G15"/>
    <mergeCell ref="C16:G16"/>
    <mergeCell ref="C17:G17"/>
    <mergeCell ref="A18:G18"/>
    <mergeCell ref="A23:G23"/>
    <mergeCell ref="A54:G54"/>
    <mergeCell ref="A39:G39"/>
    <mergeCell ref="C49:D49"/>
    <mergeCell ref="A50:F50"/>
    <mergeCell ref="A52:G52"/>
    <mergeCell ref="A53:G53"/>
  </mergeCells>
  <pageMargins left="0.31496062992125984" right="0.11811023622047245" top="0.74803149606299213" bottom="0.74803149606299213" header="0.31496062992125984" footer="0.31496062992125984"/>
  <pageSetup paperSize="9" scale="73" orientation="portrait" horizontalDpi="180" verticalDpi="180" r:id="rId1"/>
  <rowBreaks count="2" manualBreakCount="2">
    <brk id="14" max="16383" man="1"/>
    <brk id="48" max="6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Y714"/>
  <sheetViews>
    <sheetView tabSelected="1" view="pageBreakPreview" topLeftCell="A33" zoomScale="73" zoomScaleNormal="67" zoomScaleSheetLayoutView="73" workbookViewId="0">
      <selection activeCell="I45" sqref="I45"/>
    </sheetView>
  </sheetViews>
  <sheetFormatPr defaultRowHeight="43.8" customHeight="1" x14ac:dyDescent="0.3"/>
  <cols>
    <col min="1" max="1" width="6.109375" style="226" customWidth="1"/>
    <col min="2" max="2" width="38.21875" style="66" customWidth="1"/>
    <col min="3" max="3" width="12.5546875" style="227" customWidth="1"/>
    <col min="4" max="4" width="12.6640625" style="228" customWidth="1"/>
    <col min="5" max="6" width="14.109375" style="229" customWidth="1"/>
    <col min="7" max="7" width="16.5546875" style="75" customWidth="1"/>
    <col min="8" max="8" width="16.77734375" style="64" customWidth="1"/>
    <col min="9" max="9" width="11.5546875" style="66" customWidth="1"/>
    <col min="10" max="10" width="6.88671875" style="66" customWidth="1"/>
    <col min="11" max="11" width="4.44140625" style="66" customWidth="1"/>
    <col min="12" max="12" width="12.5546875" style="66" customWidth="1"/>
    <col min="13" max="14" width="15.6640625" style="66" customWidth="1"/>
    <col min="15" max="15" width="13" style="66" customWidth="1"/>
    <col min="16" max="16" width="12.6640625" style="66" customWidth="1"/>
    <col min="17" max="17" width="20.109375" style="66" customWidth="1"/>
    <col min="18" max="18" width="13.109375" style="66" customWidth="1"/>
    <col min="19" max="23" width="9.109375" style="66" customWidth="1"/>
    <col min="24" max="24" width="13.6640625" style="66" bestFit="1" customWidth="1"/>
    <col min="25" max="25" width="10.88671875" style="66" bestFit="1" customWidth="1"/>
    <col min="26" max="243" width="8.88671875" style="66"/>
    <col min="244" max="244" width="7.44140625" style="66" customWidth="1"/>
    <col min="245" max="245" width="23.88671875" style="66" customWidth="1"/>
    <col min="246" max="246" width="12.5546875" style="66" customWidth="1"/>
    <col min="247" max="247" width="11.109375" style="66" customWidth="1"/>
    <col min="248" max="248" width="10.88671875" style="66" customWidth="1"/>
    <col min="249" max="249" width="11.33203125" style="66" customWidth="1"/>
    <col min="250" max="250" width="11.88671875" style="66" customWidth="1"/>
    <col min="251" max="251" width="12.44140625" style="66" customWidth="1"/>
    <col min="252" max="252" width="16.109375" style="66" customWidth="1"/>
    <col min="253" max="253" width="8.5546875" style="66" customWidth="1"/>
    <col min="254" max="254" width="9.5546875" style="66" customWidth="1"/>
    <col min="255" max="256" width="9.88671875" style="66" customWidth="1"/>
    <col min="257" max="257" width="10.44140625" style="66" customWidth="1"/>
    <col min="258" max="258" width="10.109375" style="66" bestFit="1" customWidth="1"/>
    <col min="259" max="499" width="8.88671875" style="66"/>
    <col min="500" max="500" width="7.44140625" style="66" customWidth="1"/>
    <col min="501" max="501" width="23.88671875" style="66" customWidth="1"/>
    <col min="502" max="502" width="12.5546875" style="66" customWidth="1"/>
    <col min="503" max="503" width="11.109375" style="66" customWidth="1"/>
    <col min="504" max="504" width="10.88671875" style="66" customWidth="1"/>
    <col min="505" max="505" width="11.33203125" style="66" customWidth="1"/>
    <col min="506" max="506" width="11.88671875" style="66" customWidth="1"/>
    <col min="507" max="507" width="12.44140625" style="66" customWidth="1"/>
    <col min="508" max="508" width="16.109375" style="66" customWidth="1"/>
    <col min="509" max="509" width="8.5546875" style="66" customWidth="1"/>
    <col min="510" max="510" width="9.5546875" style="66" customWidth="1"/>
    <col min="511" max="512" width="9.88671875" style="66" customWidth="1"/>
    <col min="513" max="513" width="10.44140625" style="66" customWidth="1"/>
    <col min="514" max="514" width="10.109375" style="66" bestFit="1" customWidth="1"/>
    <col min="515" max="755" width="8.88671875" style="66"/>
    <col min="756" max="756" width="7.44140625" style="66" customWidth="1"/>
    <col min="757" max="757" width="23.88671875" style="66" customWidth="1"/>
    <col min="758" max="758" width="12.5546875" style="66" customWidth="1"/>
    <col min="759" max="759" width="11.109375" style="66" customWidth="1"/>
    <col min="760" max="760" width="10.88671875" style="66" customWidth="1"/>
    <col min="761" max="761" width="11.33203125" style="66" customWidth="1"/>
    <col min="762" max="762" width="11.88671875" style="66" customWidth="1"/>
    <col min="763" max="763" width="12.44140625" style="66" customWidth="1"/>
    <col min="764" max="764" width="16.109375" style="66" customWidth="1"/>
    <col min="765" max="765" width="8.5546875" style="66" customWidth="1"/>
    <col min="766" max="766" width="9.5546875" style="66" customWidth="1"/>
    <col min="767" max="768" width="9.88671875" style="66" customWidth="1"/>
    <col min="769" max="769" width="10.44140625" style="66" customWidth="1"/>
    <col min="770" max="770" width="10.109375" style="66" bestFit="1" customWidth="1"/>
    <col min="771" max="1011" width="8.88671875" style="66"/>
    <col min="1012" max="1012" width="7.44140625" style="66" customWidth="1"/>
    <col min="1013" max="1013" width="23.88671875" style="66" customWidth="1"/>
    <col min="1014" max="1014" width="12.5546875" style="66" customWidth="1"/>
    <col min="1015" max="1015" width="11.109375" style="66" customWidth="1"/>
    <col min="1016" max="1016" width="10.88671875" style="66" customWidth="1"/>
    <col min="1017" max="1017" width="11.33203125" style="66" customWidth="1"/>
    <col min="1018" max="1018" width="11.88671875" style="66" customWidth="1"/>
    <col min="1019" max="1019" width="12.44140625" style="66" customWidth="1"/>
    <col min="1020" max="1020" width="16.109375" style="66" customWidth="1"/>
    <col min="1021" max="1021" width="8.5546875" style="66" customWidth="1"/>
    <col min="1022" max="1022" width="9.5546875" style="66" customWidth="1"/>
    <col min="1023" max="1024" width="9.88671875" style="66" customWidth="1"/>
    <col min="1025" max="1025" width="10.44140625" style="66" customWidth="1"/>
    <col min="1026" max="1026" width="10.109375" style="66" bestFit="1" customWidth="1"/>
    <col min="1027" max="1267" width="8.88671875" style="66"/>
    <col min="1268" max="1268" width="7.44140625" style="66" customWidth="1"/>
    <col min="1269" max="1269" width="23.88671875" style="66" customWidth="1"/>
    <col min="1270" max="1270" width="12.5546875" style="66" customWidth="1"/>
    <col min="1271" max="1271" width="11.109375" style="66" customWidth="1"/>
    <col min="1272" max="1272" width="10.88671875" style="66" customWidth="1"/>
    <col min="1273" max="1273" width="11.33203125" style="66" customWidth="1"/>
    <col min="1274" max="1274" width="11.88671875" style="66" customWidth="1"/>
    <col min="1275" max="1275" width="12.44140625" style="66" customWidth="1"/>
    <col min="1276" max="1276" width="16.109375" style="66" customWidth="1"/>
    <col min="1277" max="1277" width="8.5546875" style="66" customWidth="1"/>
    <col min="1278" max="1278" width="9.5546875" style="66" customWidth="1"/>
    <col min="1279" max="1280" width="9.88671875" style="66" customWidth="1"/>
    <col min="1281" max="1281" width="10.44140625" style="66" customWidth="1"/>
    <col min="1282" max="1282" width="10.109375" style="66" bestFit="1" customWidth="1"/>
    <col min="1283" max="1523" width="8.88671875" style="66"/>
    <col min="1524" max="1524" width="7.44140625" style="66" customWidth="1"/>
    <col min="1525" max="1525" width="23.88671875" style="66" customWidth="1"/>
    <col min="1526" max="1526" width="12.5546875" style="66" customWidth="1"/>
    <col min="1527" max="1527" width="11.109375" style="66" customWidth="1"/>
    <col min="1528" max="1528" width="10.88671875" style="66" customWidth="1"/>
    <col min="1529" max="1529" width="11.33203125" style="66" customWidth="1"/>
    <col min="1530" max="1530" width="11.88671875" style="66" customWidth="1"/>
    <col min="1531" max="1531" width="12.44140625" style="66" customWidth="1"/>
    <col min="1532" max="1532" width="16.109375" style="66" customWidth="1"/>
    <col min="1533" max="1533" width="8.5546875" style="66" customWidth="1"/>
    <col min="1534" max="1534" width="9.5546875" style="66" customWidth="1"/>
    <col min="1535" max="1536" width="9.88671875" style="66" customWidth="1"/>
    <col min="1537" max="1537" width="10.44140625" style="66" customWidth="1"/>
    <col min="1538" max="1538" width="10.109375" style="66" bestFit="1" customWidth="1"/>
    <col min="1539" max="1779" width="8.88671875" style="66"/>
    <col min="1780" max="1780" width="7.44140625" style="66" customWidth="1"/>
    <col min="1781" max="1781" width="23.88671875" style="66" customWidth="1"/>
    <col min="1782" max="1782" width="12.5546875" style="66" customWidth="1"/>
    <col min="1783" max="1783" width="11.109375" style="66" customWidth="1"/>
    <col min="1784" max="1784" width="10.88671875" style="66" customWidth="1"/>
    <col min="1785" max="1785" width="11.33203125" style="66" customWidth="1"/>
    <col min="1786" max="1786" width="11.88671875" style="66" customWidth="1"/>
    <col min="1787" max="1787" width="12.44140625" style="66" customWidth="1"/>
    <col min="1788" max="1788" width="16.109375" style="66" customWidth="1"/>
    <col min="1789" max="1789" width="8.5546875" style="66" customWidth="1"/>
    <col min="1790" max="1790" width="9.5546875" style="66" customWidth="1"/>
    <col min="1791" max="1792" width="9.88671875" style="66" customWidth="1"/>
    <col min="1793" max="1793" width="10.44140625" style="66" customWidth="1"/>
    <col min="1794" max="1794" width="10.109375" style="66" bestFit="1" customWidth="1"/>
    <col min="1795" max="2035" width="8.88671875" style="66"/>
    <col min="2036" max="2036" width="7.44140625" style="66" customWidth="1"/>
    <col min="2037" max="2037" width="23.88671875" style="66" customWidth="1"/>
    <col min="2038" max="2038" width="12.5546875" style="66" customWidth="1"/>
    <col min="2039" max="2039" width="11.109375" style="66" customWidth="1"/>
    <col min="2040" max="2040" width="10.88671875" style="66" customWidth="1"/>
    <col min="2041" max="2041" width="11.33203125" style="66" customWidth="1"/>
    <col min="2042" max="2042" width="11.88671875" style="66" customWidth="1"/>
    <col min="2043" max="2043" width="12.44140625" style="66" customWidth="1"/>
    <col min="2044" max="2044" width="16.109375" style="66" customWidth="1"/>
    <col min="2045" max="2045" width="8.5546875" style="66" customWidth="1"/>
    <col min="2046" max="2046" width="9.5546875" style="66" customWidth="1"/>
    <col min="2047" max="2048" width="9.88671875" style="66" customWidth="1"/>
    <col min="2049" max="2049" width="10.44140625" style="66" customWidth="1"/>
    <col min="2050" max="2050" width="10.109375" style="66" bestFit="1" customWidth="1"/>
    <col min="2051" max="2291" width="8.88671875" style="66"/>
    <col min="2292" max="2292" width="7.44140625" style="66" customWidth="1"/>
    <col min="2293" max="2293" width="23.88671875" style="66" customWidth="1"/>
    <col min="2294" max="2294" width="12.5546875" style="66" customWidth="1"/>
    <col min="2295" max="2295" width="11.109375" style="66" customWidth="1"/>
    <col min="2296" max="2296" width="10.88671875" style="66" customWidth="1"/>
    <col min="2297" max="2297" width="11.33203125" style="66" customWidth="1"/>
    <col min="2298" max="2298" width="11.88671875" style="66" customWidth="1"/>
    <col min="2299" max="2299" width="12.44140625" style="66" customWidth="1"/>
    <col min="2300" max="2300" width="16.109375" style="66" customWidth="1"/>
    <col min="2301" max="2301" width="8.5546875" style="66" customWidth="1"/>
    <col min="2302" max="2302" width="9.5546875" style="66" customWidth="1"/>
    <col min="2303" max="2304" width="9.88671875" style="66" customWidth="1"/>
    <col min="2305" max="2305" width="10.44140625" style="66" customWidth="1"/>
    <col min="2306" max="2306" width="10.109375" style="66" bestFit="1" customWidth="1"/>
    <col min="2307" max="2547" width="8.88671875" style="66"/>
    <col min="2548" max="2548" width="7.44140625" style="66" customWidth="1"/>
    <col min="2549" max="2549" width="23.88671875" style="66" customWidth="1"/>
    <col min="2550" max="2550" width="12.5546875" style="66" customWidth="1"/>
    <col min="2551" max="2551" width="11.109375" style="66" customWidth="1"/>
    <col min="2552" max="2552" width="10.88671875" style="66" customWidth="1"/>
    <col min="2553" max="2553" width="11.33203125" style="66" customWidth="1"/>
    <col min="2554" max="2554" width="11.88671875" style="66" customWidth="1"/>
    <col min="2555" max="2555" width="12.44140625" style="66" customWidth="1"/>
    <col min="2556" max="2556" width="16.109375" style="66" customWidth="1"/>
    <col min="2557" max="2557" width="8.5546875" style="66" customWidth="1"/>
    <col min="2558" max="2558" width="9.5546875" style="66" customWidth="1"/>
    <col min="2559" max="2560" width="9.88671875" style="66" customWidth="1"/>
    <col min="2561" max="2561" width="10.44140625" style="66" customWidth="1"/>
    <col min="2562" max="2562" width="10.109375" style="66" bestFit="1" customWidth="1"/>
    <col min="2563" max="2803" width="8.88671875" style="66"/>
    <col min="2804" max="2804" width="7.44140625" style="66" customWidth="1"/>
    <col min="2805" max="2805" width="23.88671875" style="66" customWidth="1"/>
    <col min="2806" max="2806" width="12.5546875" style="66" customWidth="1"/>
    <col min="2807" max="2807" width="11.109375" style="66" customWidth="1"/>
    <col min="2808" max="2808" width="10.88671875" style="66" customWidth="1"/>
    <col min="2809" max="2809" width="11.33203125" style="66" customWidth="1"/>
    <col min="2810" max="2810" width="11.88671875" style="66" customWidth="1"/>
    <col min="2811" max="2811" width="12.44140625" style="66" customWidth="1"/>
    <col min="2812" max="2812" width="16.109375" style="66" customWidth="1"/>
    <col min="2813" max="2813" width="8.5546875" style="66" customWidth="1"/>
    <col min="2814" max="2814" width="9.5546875" style="66" customWidth="1"/>
    <col min="2815" max="2816" width="9.88671875" style="66" customWidth="1"/>
    <col min="2817" max="2817" width="10.44140625" style="66" customWidth="1"/>
    <col min="2818" max="2818" width="10.109375" style="66" bestFit="1" customWidth="1"/>
    <col min="2819" max="3059" width="8.88671875" style="66"/>
    <col min="3060" max="3060" width="7.44140625" style="66" customWidth="1"/>
    <col min="3061" max="3061" width="23.88671875" style="66" customWidth="1"/>
    <col min="3062" max="3062" width="12.5546875" style="66" customWidth="1"/>
    <col min="3063" max="3063" width="11.109375" style="66" customWidth="1"/>
    <col min="3064" max="3064" width="10.88671875" style="66" customWidth="1"/>
    <col min="3065" max="3065" width="11.33203125" style="66" customWidth="1"/>
    <col min="3066" max="3066" width="11.88671875" style="66" customWidth="1"/>
    <col min="3067" max="3067" width="12.44140625" style="66" customWidth="1"/>
    <col min="3068" max="3068" width="16.109375" style="66" customWidth="1"/>
    <col min="3069" max="3069" width="8.5546875" style="66" customWidth="1"/>
    <col min="3070" max="3070" width="9.5546875" style="66" customWidth="1"/>
    <col min="3071" max="3072" width="9.88671875" style="66" customWidth="1"/>
    <col min="3073" max="3073" width="10.44140625" style="66" customWidth="1"/>
    <col min="3074" max="3074" width="10.109375" style="66" bestFit="1" customWidth="1"/>
    <col min="3075" max="3315" width="8.88671875" style="66"/>
    <col min="3316" max="3316" width="7.44140625" style="66" customWidth="1"/>
    <col min="3317" max="3317" width="23.88671875" style="66" customWidth="1"/>
    <col min="3318" max="3318" width="12.5546875" style="66" customWidth="1"/>
    <col min="3319" max="3319" width="11.109375" style="66" customWidth="1"/>
    <col min="3320" max="3320" width="10.88671875" style="66" customWidth="1"/>
    <col min="3321" max="3321" width="11.33203125" style="66" customWidth="1"/>
    <col min="3322" max="3322" width="11.88671875" style="66" customWidth="1"/>
    <col min="3323" max="3323" width="12.44140625" style="66" customWidth="1"/>
    <col min="3324" max="3324" width="16.109375" style="66" customWidth="1"/>
    <col min="3325" max="3325" width="8.5546875" style="66" customWidth="1"/>
    <col min="3326" max="3326" width="9.5546875" style="66" customWidth="1"/>
    <col min="3327" max="3328" width="9.88671875" style="66" customWidth="1"/>
    <col min="3329" max="3329" width="10.44140625" style="66" customWidth="1"/>
    <col min="3330" max="3330" width="10.109375" style="66" bestFit="1" customWidth="1"/>
    <col min="3331" max="3571" width="8.88671875" style="66"/>
    <col min="3572" max="3572" width="7.44140625" style="66" customWidth="1"/>
    <col min="3573" max="3573" width="23.88671875" style="66" customWidth="1"/>
    <col min="3574" max="3574" width="12.5546875" style="66" customWidth="1"/>
    <col min="3575" max="3575" width="11.109375" style="66" customWidth="1"/>
    <col min="3576" max="3576" width="10.88671875" style="66" customWidth="1"/>
    <col min="3577" max="3577" width="11.33203125" style="66" customWidth="1"/>
    <col min="3578" max="3578" width="11.88671875" style="66" customWidth="1"/>
    <col min="3579" max="3579" width="12.44140625" style="66" customWidth="1"/>
    <col min="3580" max="3580" width="16.109375" style="66" customWidth="1"/>
    <col min="3581" max="3581" width="8.5546875" style="66" customWidth="1"/>
    <col min="3582" max="3582" width="9.5546875" style="66" customWidth="1"/>
    <col min="3583" max="3584" width="9.88671875" style="66" customWidth="1"/>
    <col min="3585" max="3585" width="10.44140625" style="66" customWidth="1"/>
    <col min="3586" max="3586" width="10.109375" style="66" bestFit="1" customWidth="1"/>
    <col min="3587" max="3827" width="8.88671875" style="66"/>
    <col min="3828" max="3828" width="7.44140625" style="66" customWidth="1"/>
    <col min="3829" max="3829" width="23.88671875" style="66" customWidth="1"/>
    <col min="3830" max="3830" width="12.5546875" style="66" customWidth="1"/>
    <col min="3831" max="3831" width="11.109375" style="66" customWidth="1"/>
    <col min="3832" max="3832" width="10.88671875" style="66" customWidth="1"/>
    <col min="3833" max="3833" width="11.33203125" style="66" customWidth="1"/>
    <col min="3834" max="3834" width="11.88671875" style="66" customWidth="1"/>
    <col min="3835" max="3835" width="12.44140625" style="66" customWidth="1"/>
    <col min="3836" max="3836" width="16.109375" style="66" customWidth="1"/>
    <col min="3837" max="3837" width="8.5546875" style="66" customWidth="1"/>
    <col min="3838" max="3838" width="9.5546875" style="66" customWidth="1"/>
    <col min="3839" max="3840" width="9.88671875" style="66" customWidth="1"/>
    <col min="3841" max="3841" width="10.44140625" style="66" customWidth="1"/>
    <col min="3842" max="3842" width="10.109375" style="66" bestFit="1" customWidth="1"/>
    <col min="3843" max="4083" width="8.88671875" style="66"/>
    <col min="4084" max="4084" width="7.44140625" style="66" customWidth="1"/>
    <col min="4085" max="4085" width="23.88671875" style="66" customWidth="1"/>
    <col min="4086" max="4086" width="12.5546875" style="66" customWidth="1"/>
    <col min="4087" max="4087" width="11.109375" style="66" customWidth="1"/>
    <col min="4088" max="4088" width="10.88671875" style="66" customWidth="1"/>
    <col min="4089" max="4089" width="11.33203125" style="66" customWidth="1"/>
    <col min="4090" max="4090" width="11.88671875" style="66" customWidth="1"/>
    <col min="4091" max="4091" width="12.44140625" style="66" customWidth="1"/>
    <col min="4092" max="4092" width="16.109375" style="66" customWidth="1"/>
    <col min="4093" max="4093" width="8.5546875" style="66" customWidth="1"/>
    <col min="4094" max="4094" width="9.5546875" style="66" customWidth="1"/>
    <col min="4095" max="4096" width="9.88671875" style="66" customWidth="1"/>
    <col min="4097" max="4097" width="10.44140625" style="66" customWidth="1"/>
    <col min="4098" max="4098" width="10.109375" style="66" bestFit="1" customWidth="1"/>
    <col min="4099" max="4339" width="8.88671875" style="66"/>
    <col min="4340" max="4340" width="7.44140625" style="66" customWidth="1"/>
    <col min="4341" max="4341" width="23.88671875" style="66" customWidth="1"/>
    <col min="4342" max="4342" width="12.5546875" style="66" customWidth="1"/>
    <col min="4343" max="4343" width="11.109375" style="66" customWidth="1"/>
    <col min="4344" max="4344" width="10.88671875" style="66" customWidth="1"/>
    <col min="4345" max="4345" width="11.33203125" style="66" customWidth="1"/>
    <col min="4346" max="4346" width="11.88671875" style="66" customWidth="1"/>
    <col min="4347" max="4347" width="12.44140625" style="66" customWidth="1"/>
    <col min="4348" max="4348" width="16.109375" style="66" customWidth="1"/>
    <col min="4349" max="4349" width="8.5546875" style="66" customWidth="1"/>
    <col min="4350" max="4350" width="9.5546875" style="66" customWidth="1"/>
    <col min="4351" max="4352" width="9.88671875" style="66" customWidth="1"/>
    <col min="4353" max="4353" width="10.44140625" style="66" customWidth="1"/>
    <col min="4354" max="4354" width="10.109375" style="66" bestFit="1" customWidth="1"/>
    <col min="4355" max="4595" width="8.88671875" style="66"/>
    <col min="4596" max="4596" width="7.44140625" style="66" customWidth="1"/>
    <col min="4597" max="4597" width="23.88671875" style="66" customWidth="1"/>
    <col min="4598" max="4598" width="12.5546875" style="66" customWidth="1"/>
    <col min="4599" max="4599" width="11.109375" style="66" customWidth="1"/>
    <col min="4600" max="4600" width="10.88671875" style="66" customWidth="1"/>
    <col min="4601" max="4601" width="11.33203125" style="66" customWidth="1"/>
    <col min="4602" max="4602" width="11.88671875" style="66" customWidth="1"/>
    <col min="4603" max="4603" width="12.44140625" style="66" customWidth="1"/>
    <col min="4604" max="4604" width="16.109375" style="66" customWidth="1"/>
    <col min="4605" max="4605" width="8.5546875" style="66" customWidth="1"/>
    <col min="4606" max="4606" width="9.5546875" style="66" customWidth="1"/>
    <col min="4607" max="4608" width="9.88671875" style="66" customWidth="1"/>
    <col min="4609" max="4609" width="10.44140625" style="66" customWidth="1"/>
    <col min="4610" max="4610" width="10.109375" style="66" bestFit="1" customWidth="1"/>
    <col min="4611" max="4851" width="8.88671875" style="66"/>
    <col min="4852" max="4852" width="7.44140625" style="66" customWidth="1"/>
    <col min="4853" max="4853" width="23.88671875" style="66" customWidth="1"/>
    <col min="4854" max="4854" width="12.5546875" style="66" customWidth="1"/>
    <col min="4855" max="4855" width="11.109375" style="66" customWidth="1"/>
    <col min="4856" max="4856" width="10.88671875" style="66" customWidth="1"/>
    <col min="4857" max="4857" width="11.33203125" style="66" customWidth="1"/>
    <col min="4858" max="4858" width="11.88671875" style="66" customWidth="1"/>
    <col min="4859" max="4859" width="12.44140625" style="66" customWidth="1"/>
    <col min="4860" max="4860" width="16.109375" style="66" customWidth="1"/>
    <col min="4861" max="4861" width="8.5546875" style="66" customWidth="1"/>
    <col min="4862" max="4862" width="9.5546875" style="66" customWidth="1"/>
    <col min="4863" max="4864" width="9.88671875" style="66" customWidth="1"/>
    <col min="4865" max="4865" width="10.44140625" style="66" customWidth="1"/>
    <col min="4866" max="4866" width="10.109375" style="66" bestFit="1" customWidth="1"/>
    <col min="4867" max="5107" width="8.88671875" style="66"/>
    <col min="5108" max="5108" width="7.44140625" style="66" customWidth="1"/>
    <col min="5109" max="5109" width="23.88671875" style="66" customWidth="1"/>
    <col min="5110" max="5110" width="12.5546875" style="66" customWidth="1"/>
    <col min="5111" max="5111" width="11.109375" style="66" customWidth="1"/>
    <col min="5112" max="5112" width="10.88671875" style="66" customWidth="1"/>
    <col min="5113" max="5113" width="11.33203125" style="66" customWidth="1"/>
    <col min="5114" max="5114" width="11.88671875" style="66" customWidth="1"/>
    <col min="5115" max="5115" width="12.44140625" style="66" customWidth="1"/>
    <col min="5116" max="5116" width="16.109375" style="66" customWidth="1"/>
    <col min="5117" max="5117" width="8.5546875" style="66" customWidth="1"/>
    <col min="5118" max="5118" width="9.5546875" style="66" customWidth="1"/>
    <col min="5119" max="5120" width="9.88671875" style="66" customWidth="1"/>
    <col min="5121" max="5121" width="10.44140625" style="66" customWidth="1"/>
    <col min="5122" max="5122" width="10.109375" style="66" bestFit="1" customWidth="1"/>
    <col min="5123" max="5363" width="8.88671875" style="66"/>
    <col min="5364" max="5364" width="7.44140625" style="66" customWidth="1"/>
    <col min="5365" max="5365" width="23.88671875" style="66" customWidth="1"/>
    <col min="5366" max="5366" width="12.5546875" style="66" customWidth="1"/>
    <col min="5367" max="5367" width="11.109375" style="66" customWidth="1"/>
    <col min="5368" max="5368" width="10.88671875" style="66" customWidth="1"/>
    <col min="5369" max="5369" width="11.33203125" style="66" customWidth="1"/>
    <col min="5370" max="5370" width="11.88671875" style="66" customWidth="1"/>
    <col min="5371" max="5371" width="12.44140625" style="66" customWidth="1"/>
    <col min="5372" max="5372" width="16.109375" style="66" customWidth="1"/>
    <col min="5373" max="5373" width="8.5546875" style="66" customWidth="1"/>
    <col min="5374" max="5374" width="9.5546875" style="66" customWidth="1"/>
    <col min="5375" max="5376" width="9.88671875" style="66" customWidth="1"/>
    <col min="5377" max="5377" width="10.44140625" style="66" customWidth="1"/>
    <col min="5378" max="5378" width="10.109375" style="66" bestFit="1" customWidth="1"/>
    <col min="5379" max="5619" width="8.88671875" style="66"/>
    <col min="5620" max="5620" width="7.44140625" style="66" customWidth="1"/>
    <col min="5621" max="5621" width="23.88671875" style="66" customWidth="1"/>
    <col min="5622" max="5622" width="12.5546875" style="66" customWidth="1"/>
    <col min="5623" max="5623" width="11.109375" style="66" customWidth="1"/>
    <col min="5624" max="5624" width="10.88671875" style="66" customWidth="1"/>
    <col min="5625" max="5625" width="11.33203125" style="66" customWidth="1"/>
    <col min="5626" max="5626" width="11.88671875" style="66" customWidth="1"/>
    <col min="5627" max="5627" width="12.44140625" style="66" customWidth="1"/>
    <col min="5628" max="5628" width="16.109375" style="66" customWidth="1"/>
    <col min="5629" max="5629" width="8.5546875" style="66" customWidth="1"/>
    <col min="5630" max="5630" width="9.5546875" style="66" customWidth="1"/>
    <col min="5631" max="5632" width="9.88671875" style="66" customWidth="1"/>
    <col min="5633" max="5633" width="10.44140625" style="66" customWidth="1"/>
    <col min="5634" max="5634" width="10.109375" style="66" bestFit="1" customWidth="1"/>
    <col min="5635" max="5875" width="8.88671875" style="66"/>
    <col min="5876" max="5876" width="7.44140625" style="66" customWidth="1"/>
    <col min="5877" max="5877" width="23.88671875" style="66" customWidth="1"/>
    <col min="5878" max="5878" width="12.5546875" style="66" customWidth="1"/>
    <col min="5879" max="5879" width="11.109375" style="66" customWidth="1"/>
    <col min="5880" max="5880" width="10.88671875" style="66" customWidth="1"/>
    <col min="5881" max="5881" width="11.33203125" style="66" customWidth="1"/>
    <col min="5882" max="5882" width="11.88671875" style="66" customWidth="1"/>
    <col min="5883" max="5883" width="12.44140625" style="66" customWidth="1"/>
    <col min="5884" max="5884" width="16.109375" style="66" customWidth="1"/>
    <col min="5885" max="5885" width="8.5546875" style="66" customWidth="1"/>
    <col min="5886" max="5886" width="9.5546875" style="66" customWidth="1"/>
    <col min="5887" max="5888" width="9.88671875" style="66" customWidth="1"/>
    <col min="5889" max="5889" width="10.44140625" style="66" customWidth="1"/>
    <col min="5890" max="5890" width="10.109375" style="66" bestFit="1" customWidth="1"/>
    <col min="5891" max="6131" width="8.88671875" style="66"/>
    <col min="6132" max="6132" width="7.44140625" style="66" customWidth="1"/>
    <col min="6133" max="6133" width="23.88671875" style="66" customWidth="1"/>
    <col min="6134" max="6134" width="12.5546875" style="66" customWidth="1"/>
    <col min="6135" max="6135" width="11.109375" style="66" customWidth="1"/>
    <col min="6136" max="6136" width="10.88671875" style="66" customWidth="1"/>
    <col min="6137" max="6137" width="11.33203125" style="66" customWidth="1"/>
    <col min="6138" max="6138" width="11.88671875" style="66" customWidth="1"/>
    <col min="6139" max="6139" width="12.44140625" style="66" customWidth="1"/>
    <col min="6140" max="6140" width="16.109375" style="66" customWidth="1"/>
    <col min="6141" max="6141" width="8.5546875" style="66" customWidth="1"/>
    <col min="6142" max="6142" width="9.5546875" style="66" customWidth="1"/>
    <col min="6143" max="6144" width="9.88671875" style="66" customWidth="1"/>
    <col min="6145" max="6145" width="10.44140625" style="66" customWidth="1"/>
    <col min="6146" max="6146" width="10.109375" style="66" bestFit="1" customWidth="1"/>
    <col min="6147" max="6387" width="8.88671875" style="66"/>
    <col min="6388" max="6388" width="7.44140625" style="66" customWidth="1"/>
    <col min="6389" max="6389" width="23.88671875" style="66" customWidth="1"/>
    <col min="6390" max="6390" width="12.5546875" style="66" customWidth="1"/>
    <col min="6391" max="6391" width="11.109375" style="66" customWidth="1"/>
    <col min="6392" max="6392" width="10.88671875" style="66" customWidth="1"/>
    <col min="6393" max="6393" width="11.33203125" style="66" customWidth="1"/>
    <col min="6394" max="6394" width="11.88671875" style="66" customWidth="1"/>
    <col min="6395" max="6395" width="12.44140625" style="66" customWidth="1"/>
    <col min="6396" max="6396" width="16.109375" style="66" customWidth="1"/>
    <col min="6397" max="6397" width="8.5546875" style="66" customWidth="1"/>
    <col min="6398" max="6398" width="9.5546875" style="66" customWidth="1"/>
    <col min="6399" max="6400" width="9.88671875" style="66" customWidth="1"/>
    <col min="6401" max="6401" width="10.44140625" style="66" customWidth="1"/>
    <col min="6402" max="6402" width="10.109375" style="66" bestFit="1" customWidth="1"/>
    <col min="6403" max="6643" width="8.88671875" style="66"/>
    <col min="6644" max="6644" width="7.44140625" style="66" customWidth="1"/>
    <col min="6645" max="6645" width="23.88671875" style="66" customWidth="1"/>
    <col min="6646" max="6646" width="12.5546875" style="66" customWidth="1"/>
    <col min="6647" max="6647" width="11.109375" style="66" customWidth="1"/>
    <col min="6648" max="6648" width="10.88671875" style="66" customWidth="1"/>
    <col min="6649" max="6649" width="11.33203125" style="66" customWidth="1"/>
    <col min="6650" max="6650" width="11.88671875" style="66" customWidth="1"/>
    <col min="6651" max="6651" width="12.44140625" style="66" customWidth="1"/>
    <col min="6652" max="6652" width="16.109375" style="66" customWidth="1"/>
    <col min="6653" max="6653" width="8.5546875" style="66" customWidth="1"/>
    <col min="6654" max="6654" width="9.5546875" style="66" customWidth="1"/>
    <col min="6655" max="6656" width="9.88671875" style="66" customWidth="1"/>
    <col min="6657" max="6657" width="10.44140625" style="66" customWidth="1"/>
    <col min="6658" max="6658" width="10.109375" style="66" bestFit="1" customWidth="1"/>
    <col min="6659" max="6899" width="8.88671875" style="66"/>
    <col min="6900" max="6900" width="7.44140625" style="66" customWidth="1"/>
    <col min="6901" max="6901" width="23.88671875" style="66" customWidth="1"/>
    <col min="6902" max="6902" width="12.5546875" style="66" customWidth="1"/>
    <col min="6903" max="6903" width="11.109375" style="66" customWidth="1"/>
    <col min="6904" max="6904" width="10.88671875" style="66" customWidth="1"/>
    <col min="6905" max="6905" width="11.33203125" style="66" customWidth="1"/>
    <col min="6906" max="6906" width="11.88671875" style="66" customWidth="1"/>
    <col min="6907" max="6907" width="12.44140625" style="66" customWidth="1"/>
    <col min="6908" max="6908" width="16.109375" style="66" customWidth="1"/>
    <col min="6909" max="6909" width="8.5546875" style="66" customWidth="1"/>
    <col min="6910" max="6910" width="9.5546875" style="66" customWidth="1"/>
    <col min="6911" max="6912" width="9.88671875" style="66" customWidth="1"/>
    <col min="6913" max="6913" width="10.44140625" style="66" customWidth="1"/>
    <col min="6914" max="6914" width="10.109375" style="66" bestFit="1" customWidth="1"/>
    <col min="6915" max="7155" width="8.88671875" style="66"/>
    <col min="7156" max="7156" width="7.44140625" style="66" customWidth="1"/>
    <col min="7157" max="7157" width="23.88671875" style="66" customWidth="1"/>
    <col min="7158" max="7158" width="12.5546875" style="66" customWidth="1"/>
    <col min="7159" max="7159" width="11.109375" style="66" customWidth="1"/>
    <col min="7160" max="7160" width="10.88671875" style="66" customWidth="1"/>
    <col min="7161" max="7161" width="11.33203125" style="66" customWidth="1"/>
    <col min="7162" max="7162" width="11.88671875" style="66" customWidth="1"/>
    <col min="7163" max="7163" width="12.44140625" style="66" customWidth="1"/>
    <col min="7164" max="7164" width="16.109375" style="66" customWidth="1"/>
    <col min="7165" max="7165" width="8.5546875" style="66" customWidth="1"/>
    <col min="7166" max="7166" width="9.5546875" style="66" customWidth="1"/>
    <col min="7167" max="7168" width="9.88671875" style="66" customWidth="1"/>
    <col min="7169" max="7169" width="10.44140625" style="66" customWidth="1"/>
    <col min="7170" max="7170" width="10.109375" style="66" bestFit="1" customWidth="1"/>
    <col min="7171" max="7411" width="8.88671875" style="66"/>
    <col min="7412" max="7412" width="7.44140625" style="66" customWidth="1"/>
    <col min="7413" max="7413" width="23.88671875" style="66" customWidth="1"/>
    <col min="7414" max="7414" width="12.5546875" style="66" customWidth="1"/>
    <col min="7415" max="7415" width="11.109375" style="66" customWidth="1"/>
    <col min="7416" max="7416" width="10.88671875" style="66" customWidth="1"/>
    <col min="7417" max="7417" width="11.33203125" style="66" customWidth="1"/>
    <col min="7418" max="7418" width="11.88671875" style="66" customWidth="1"/>
    <col min="7419" max="7419" width="12.44140625" style="66" customWidth="1"/>
    <col min="7420" max="7420" width="16.109375" style="66" customWidth="1"/>
    <col min="7421" max="7421" width="8.5546875" style="66" customWidth="1"/>
    <col min="7422" max="7422" width="9.5546875" style="66" customWidth="1"/>
    <col min="7423" max="7424" width="9.88671875" style="66" customWidth="1"/>
    <col min="7425" max="7425" width="10.44140625" style="66" customWidth="1"/>
    <col min="7426" max="7426" width="10.109375" style="66" bestFit="1" customWidth="1"/>
    <col min="7427" max="7667" width="8.88671875" style="66"/>
    <col min="7668" max="7668" width="7.44140625" style="66" customWidth="1"/>
    <col min="7669" max="7669" width="23.88671875" style="66" customWidth="1"/>
    <col min="7670" max="7670" width="12.5546875" style="66" customWidth="1"/>
    <col min="7671" max="7671" width="11.109375" style="66" customWidth="1"/>
    <col min="7672" max="7672" width="10.88671875" style="66" customWidth="1"/>
    <col min="7673" max="7673" width="11.33203125" style="66" customWidth="1"/>
    <col min="7674" max="7674" width="11.88671875" style="66" customWidth="1"/>
    <col min="7675" max="7675" width="12.44140625" style="66" customWidth="1"/>
    <col min="7676" max="7676" width="16.109375" style="66" customWidth="1"/>
    <col min="7677" max="7677" width="8.5546875" style="66" customWidth="1"/>
    <col min="7678" max="7678" width="9.5546875" style="66" customWidth="1"/>
    <col min="7679" max="7680" width="9.88671875" style="66" customWidth="1"/>
    <col min="7681" max="7681" width="10.44140625" style="66" customWidth="1"/>
    <col min="7682" max="7682" width="10.109375" style="66" bestFit="1" customWidth="1"/>
    <col min="7683" max="7923" width="8.88671875" style="66"/>
    <col min="7924" max="7924" width="7.44140625" style="66" customWidth="1"/>
    <col min="7925" max="7925" width="23.88671875" style="66" customWidth="1"/>
    <col min="7926" max="7926" width="12.5546875" style="66" customWidth="1"/>
    <col min="7927" max="7927" width="11.109375" style="66" customWidth="1"/>
    <col min="7928" max="7928" width="10.88671875" style="66" customWidth="1"/>
    <col min="7929" max="7929" width="11.33203125" style="66" customWidth="1"/>
    <col min="7930" max="7930" width="11.88671875" style="66" customWidth="1"/>
    <col min="7931" max="7931" width="12.44140625" style="66" customWidth="1"/>
    <col min="7932" max="7932" width="16.109375" style="66" customWidth="1"/>
    <col min="7933" max="7933" width="8.5546875" style="66" customWidth="1"/>
    <col min="7934" max="7934" width="9.5546875" style="66" customWidth="1"/>
    <col min="7935" max="7936" width="9.88671875" style="66" customWidth="1"/>
    <col min="7937" max="7937" width="10.44140625" style="66" customWidth="1"/>
    <col min="7938" max="7938" width="10.109375" style="66" bestFit="1" customWidth="1"/>
    <col min="7939" max="8179" width="8.88671875" style="66"/>
    <col min="8180" max="8180" width="7.44140625" style="66" customWidth="1"/>
    <col min="8181" max="8181" width="23.88671875" style="66" customWidth="1"/>
    <col min="8182" max="8182" width="12.5546875" style="66" customWidth="1"/>
    <col min="8183" max="8183" width="11.109375" style="66" customWidth="1"/>
    <col min="8184" max="8184" width="10.88671875" style="66" customWidth="1"/>
    <col min="8185" max="8185" width="11.33203125" style="66" customWidth="1"/>
    <col min="8186" max="8186" width="11.88671875" style="66" customWidth="1"/>
    <col min="8187" max="8187" width="12.44140625" style="66" customWidth="1"/>
    <col min="8188" max="8188" width="16.109375" style="66" customWidth="1"/>
    <col min="8189" max="8189" width="8.5546875" style="66" customWidth="1"/>
    <col min="8190" max="8190" width="9.5546875" style="66" customWidth="1"/>
    <col min="8191" max="8192" width="9.88671875" style="66" customWidth="1"/>
    <col min="8193" max="8193" width="10.44140625" style="66" customWidth="1"/>
    <col min="8194" max="8194" width="10.109375" style="66" bestFit="1" customWidth="1"/>
    <col min="8195" max="8435" width="8.88671875" style="66"/>
    <col min="8436" max="8436" width="7.44140625" style="66" customWidth="1"/>
    <col min="8437" max="8437" width="23.88671875" style="66" customWidth="1"/>
    <col min="8438" max="8438" width="12.5546875" style="66" customWidth="1"/>
    <col min="8439" max="8439" width="11.109375" style="66" customWidth="1"/>
    <col min="8440" max="8440" width="10.88671875" style="66" customWidth="1"/>
    <col min="8441" max="8441" width="11.33203125" style="66" customWidth="1"/>
    <col min="8442" max="8442" width="11.88671875" style="66" customWidth="1"/>
    <col min="8443" max="8443" width="12.44140625" style="66" customWidth="1"/>
    <col min="8444" max="8444" width="16.109375" style="66" customWidth="1"/>
    <col min="8445" max="8445" width="8.5546875" style="66" customWidth="1"/>
    <col min="8446" max="8446" width="9.5546875" style="66" customWidth="1"/>
    <col min="8447" max="8448" width="9.88671875" style="66" customWidth="1"/>
    <col min="8449" max="8449" width="10.44140625" style="66" customWidth="1"/>
    <col min="8450" max="8450" width="10.109375" style="66" bestFit="1" customWidth="1"/>
    <col min="8451" max="8691" width="8.88671875" style="66"/>
    <col min="8692" max="8692" width="7.44140625" style="66" customWidth="1"/>
    <col min="8693" max="8693" width="23.88671875" style="66" customWidth="1"/>
    <col min="8694" max="8694" width="12.5546875" style="66" customWidth="1"/>
    <col min="8695" max="8695" width="11.109375" style="66" customWidth="1"/>
    <col min="8696" max="8696" width="10.88671875" style="66" customWidth="1"/>
    <col min="8697" max="8697" width="11.33203125" style="66" customWidth="1"/>
    <col min="8698" max="8698" width="11.88671875" style="66" customWidth="1"/>
    <col min="8699" max="8699" width="12.44140625" style="66" customWidth="1"/>
    <col min="8700" max="8700" width="16.109375" style="66" customWidth="1"/>
    <col min="8701" max="8701" width="8.5546875" style="66" customWidth="1"/>
    <col min="8702" max="8702" width="9.5546875" style="66" customWidth="1"/>
    <col min="8703" max="8704" width="9.88671875" style="66" customWidth="1"/>
    <col min="8705" max="8705" width="10.44140625" style="66" customWidth="1"/>
    <col min="8706" max="8706" width="10.109375" style="66" bestFit="1" customWidth="1"/>
    <col min="8707" max="8947" width="8.88671875" style="66"/>
    <col min="8948" max="8948" width="7.44140625" style="66" customWidth="1"/>
    <col min="8949" max="8949" width="23.88671875" style="66" customWidth="1"/>
    <col min="8950" max="8950" width="12.5546875" style="66" customWidth="1"/>
    <col min="8951" max="8951" width="11.109375" style="66" customWidth="1"/>
    <col min="8952" max="8952" width="10.88671875" style="66" customWidth="1"/>
    <col min="8953" max="8953" width="11.33203125" style="66" customWidth="1"/>
    <col min="8954" max="8954" width="11.88671875" style="66" customWidth="1"/>
    <col min="8955" max="8955" width="12.44140625" style="66" customWidth="1"/>
    <col min="8956" max="8956" width="16.109375" style="66" customWidth="1"/>
    <col min="8957" max="8957" width="8.5546875" style="66" customWidth="1"/>
    <col min="8958" max="8958" width="9.5546875" style="66" customWidth="1"/>
    <col min="8959" max="8960" width="9.88671875" style="66" customWidth="1"/>
    <col min="8961" max="8961" width="10.44140625" style="66" customWidth="1"/>
    <col min="8962" max="8962" width="10.109375" style="66" bestFit="1" customWidth="1"/>
    <col min="8963" max="9203" width="8.88671875" style="66"/>
    <col min="9204" max="9204" width="7.44140625" style="66" customWidth="1"/>
    <col min="9205" max="9205" width="23.88671875" style="66" customWidth="1"/>
    <col min="9206" max="9206" width="12.5546875" style="66" customWidth="1"/>
    <col min="9207" max="9207" width="11.109375" style="66" customWidth="1"/>
    <col min="9208" max="9208" width="10.88671875" style="66" customWidth="1"/>
    <col min="9209" max="9209" width="11.33203125" style="66" customWidth="1"/>
    <col min="9210" max="9210" width="11.88671875" style="66" customWidth="1"/>
    <col min="9211" max="9211" width="12.44140625" style="66" customWidth="1"/>
    <col min="9212" max="9212" width="16.109375" style="66" customWidth="1"/>
    <col min="9213" max="9213" width="8.5546875" style="66" customWidth="1"/>
    <col min="9214" max="9214" width="9.5546875" style="66" customWidth="1"/>
    <col min="9215" max="9216" width="9.88671875" style="66" customWidth="1"/>
    <col min="9217" max="9217" width="10.44140625" style="66" customWidth="1"/>
    <col min="9218" max="9218" width="10.109375" style="66" bestFit="1" customWidth="1"/>
    <col min="9219" max="9459" width="8.88671875" style="66"/>
    <col min="9460" max="9460" width="7.44140625" style="66" customWidth="1"/>
    <col min="9461" max="9461" width="23.88671875" style="66" customWidth="1"/>
    <col min="9462" max="9462" width="12.5546875" style="66" customWidth="1"/>
    <col min="9463" max="9463" width="11.109375" style="66" customWidth="1"/>
    <col min="9464" max="9464" width="10.88671875" style="66" customWidth="1"/>
    <col min="9465" max="9465" width="11.33203125" style="66" customWidth="1"/>
    <col min="9466" max="9466" width="11.88671875" style="66" customWidth="1"/>
    <col min="9467" max="9467" width="12.44140625" style="66" customWidth="1"/>
    <col min="9468" max="9468" width="16.109375" style="66" customWidth="1"/>
    <col min="9469" max="9469" width="8.5546875" style="66" customWidth="1"/>
    <col min="9470" max="9470" width="9.5546875" style="66" customWidth="1"/>
    <col min="9471" max="9472" width="9.88671875" style="66" customWidth="1"/>
    <col min="9473" max="9473" width="10.44140625" style="66" customWidth="1"/>
    <col min="9474" max="9474" width="10.109375" style="66" bestFit="1" customWidth="1"/>
    <col min="9475" max="9715" width="8.88671875" style="66"/>
    <col min="9716" max="9716" width="7.44140625" style="66" customWidth="1"/>
    <col min="9717" max="9717" width="23.88671875" style="66" customWidth="1"/>
    <col min="9718" max="9718" width="12.5546875" style="66" customWidth="1"/>
    <col min="9719" max="9719" width="11.109375" style="66" customWidth="1"/>
    <col min="9720" max="9720" width="10.88671875" style="66" customWidth="1"/>
    <col min="9721" max="9721" width="11.33203125" style="66" customWidth="1"/>
    <col min="9722" max="9722" width="11.88671875" style="66" customWidth="1"/>
    <col min="9723" max="9723" width="12.44140625" style="66" customWidth="1"/>
    <col min="9724" max="9724" width="16.109375" style="66" customWidth="1"/>
    <col min="9725" max="9725" width="8.5546875" style="66" customWidth="1"/>
    <col min="9726" max="9726" width="9.5546875" style="66" customWidth="1"/>
    <col min="9727" max="9728" width="9.88671875" style="66" customWidth="1"/>
    <col min="9729" max="9729" width="10.44140625" style="66" customWidth="1"/>
    <col min="9730" max="9730" width="10.109375" style="66" bestFit="1" customWidth="1"/>
    <col min="9731" max="9971" width="8.88671875" style="66"/>
    <col min="9972" max="9972" width="7.44140625" style="66" customWidth="1"/>
    <col min="9973" max="9973" width="23.88671875" style="66" customWidth="1"/>
    <col min="9974" max="9974" width="12.5546875" style="66" customWidth="1"/>
    <col min="9975" max="9975" width="11.109375" style="66" customWidth="1"/>
    <col min="9976" max="9976" width="10.88671875" style="66" customWidth="1"/>
    <col min="9977" max="9977" width="11.33203125" style="66" customWidth="1"/>
    <col min="9978" max="9978" width="11.88671875" style="66" customWidth="1"/>
    <col min="9979" max="9979" width="12.44140625" style="66" customWidth="1"/>
    <col min="9980" max="9980" width="16.109375" style="66" customWidth="1"/>
    <col min="9981" max="9981" width="8.5546875" style="66" customWidth="1"/>
    <col min="9982" max="9982" width="9.5546875" style="66" customWidth="1"/>
    <col min="9983" max="9984" width="9.88671875" style="66" customWidth="1"/>
    <col min="9985" max="9985" width="10.44140625" style="66" customWidth="1"/>
    <col min="9986" max="9986" width="10.109375" style="66" bestFit="1" customWidth="1"/>
    <col min="9987" max="10227" width="8.88671875" style="66"/>
    <col min="10228" max="10228" width="7.44140625" style="66" customWidth="1"/>
    <col min="10229" max="10229" width="23.88671875" style="66" customWidth="1"/>
    <col min="10230" max="10230" width="12.5546875" style="66" customWidth="1"/>
    <col min="10231" max="10231" width="11.109375" style="66" customWidth="1"/>
    <col min="10232" max="10232" width="10.88671875" style="66" customWidth="1"/>
    <col min="10233" max="10233" width="11.33203125" style="66" customWidth="1"/>
    <col min="10234" max="10234" width="11.88671875" style="66" customWidth="1"/>
    <col min="10235" max="10235" width="12.44140625" style="66" customWidth="1"/>
    <col min="10236" max="10236" width="16.109375" style="66" customWidth="1"/>
    <col min="10237" max="10237" width="8.5546875" style="66" customWidth="1"/>
    <col min="10238" max="10238" width="9.5546875" style="66" customWidth="1"/>
    <col min="10239" max="10240" width="9.88671875" style="66" customWidth="1"/>
    <col min="10241" max="10241" width="10.44140625" style="66" customWidth="1"/>
    <col min="10242" max="10242" width="10.109375" style="66" bestFit="1" customWidth="1"/>
    <col min="10243" max="10483" width="8.88671875" style="66"/>
    <col min="10484" max="10484" width="7.44140625" style="66" customWidth="1"/>
    <col min="10485" max="10485" width="23.88671875" style="66" customWidth="1"/>
    <col min="10486" max="10486" width="12.5546875" style="66" customWidth="1"/>
    <col min="10487" max="10487" width="11.109375" style="66" customWidth="1"/>
    <col min="10488" max="10488" width="10.88671875" style="66" customWidth="1"/>
    <col min="10489" max="10489" width="11.33203125" style="66" customWidth="1"/>
    <col min="10490" max="10490" width="11.88671875" style="66" customWidth="1"/>
    <col min="10491" max="10491" width="12.44140625" style="66" customWidth="1"/>
    <col min="10492" max="10492" width="16.109375" style="66" customWidth="1"/>
    <col min="10493" max="10493" width="8.5546875" style="66" customWidth="1"/>
    <col min="10494" max="10494" width="9.5546875" style="66" customWidth="1"/>
    <col min="10495" max="10496" width="9.88671875" style="66" customWidth="1"/>
    <col min="10497" max="10497" width="10.44140625" style="66" customWidth="1"/>
    <col min="10498" max="10498" width="10.109375" style="66" bestFit="1" customWidth="1"/>
    <col min="10499" max="10739" width="8.88671875" style="66"/>
    <col min="10740" max="10740" width="7.44140625" style="66" customWidth="1"/>
    <col min="10741" max="10741" width="23.88671875" style="66" customWidth="1"/>
    <col min="10742" max="10742" width="12.5546875" style="66" customWidth="1"/>
    <col min="10743" max="10743" width="11.109375" style="66" customWidth="1"/>
    <col min="10744" max="10744" width="10.88671875" style="66" customWidth="1"/>
    <col min="10745" max="10745" width="11.33203125" style="66" customWidth="1"/>
    <col min="10746" max="10746" width="11.88671875" style="66" customWidth="1"/>
    <col min="10747" max="10747" width="12.44140625" style="66" customWidth="1"/>
    <col min="10748" max="10748" width="16.109375" style="66" customWidth="1"/>
    <col min="10749" max="10749" width="8.5546875" style="66" customWidth="1"/>
    <col min="10750" max="10750" width="9.5546875" style="66" customWidth="1"/>
    <col min="10751" max="10752" width="9.88671875" style="66" customWidth="1"/>
    <col min="10753" max="10753" width="10.44140625" style="66" customWidth="1"/>
    <col min="10754" max="10754" width="10.109375" style="66" bestFit="1" customWidth="1"/>
    <col min="10755" max="10995" width="8.88671875" style="66"/>
    <col min="10996" max="10996" width="7.44140625" style="66" customWidth="1"/>
    <col min="10997" max="10997" width="23.88671875" style="66" customWidth="1"/>
    <col min="10998" max="10998" width="12.5546875" style="66" customWidth="1"/>
    <col min="10999" max="10999" width="11.109375" style="66" customWidth="1"/>
    <col min="11000" max="11000" width="10.88671875" style="66" customWidth="1"/>
    <col min="11001" max="11001" width="11.33203125" style="66" customWidth="1"/>
    <col min="11002" max="11002" width="11.88671875" style="66" customWidth="1"/>
    <col min="11003" max="11003" width="12.44140625" style="66" customWidth="1"/>
    <col min="11004" max="11004" width="16.109375" style="66" customWidth="1"/>
    <col min="11005" max="11005" width="8.5546875" style="66" customWidth="1"/>
    <col min="11006" max="11006" width="9.5546875" style="66" customWidth="1"/>
    <col min="11007" max="11008" width="9.88671875" style="66" customWidth="1"/>
    <col min="11009" max="11009" width="10.44140625" style="66" customWidth="1"/>
    <col min="11010" max="11010" width="10.109375" style="66" bestFit="1" customWidth="1"/>
    <col min="11011" max="11251" width="8.88671875" style="66"/>
    <col min="11252" max="11252" width="7.44140625" style="66" customWidth="1"/>
    <col min="11253" max="11253" width="23.88671875" style="66" customWidth="1"/>
    <col min="11254" max="11254" width="12.5546875" style="66" customWidth="1"/>
    <col min="11255" max="11255" width="11.109375" style="66" customWidth="1"/>
    <col min="11256" max="11256" width="10.88671875" style="66" customWidth="1"/>
    <col min="11257" max="11257" width="11.33203125" style="66" customWidth="1"/>
    <col min="11258" max="11258" width="11.88671875" style="66" customWidth="1"/>
    <col min="11259" max="11259" width="12.44140625" style="66" customWidth="1"/>
    <col min="11260" max="11260" width="16.109375" style="66" customWidth="1"/>
    <col min="11261" max="11261" width="8.5546875" style="66" customWidth="1"/>
    <col min="11262" max="11262" width="9.5546875" style="66" customWidth="1"/>
    <col min="11263" max="11264" width="9.88671875" style="66" customWidth="1"/>
    <col min="11265" max="11265" width="10.44140625" style="66" customWidth="1"/>
    <col min="11266" max="11266" width="10.109375" style="66" bestFit="1" customWidth="1"/>
    <col min="11267" max="11507" width="8.88671875" style="66"/>
    <col min="11508" max="11508" width="7.44140625" style="66" customWidth="1"/>
    <col min="11509" max="11509" width="23.88671875" style="66" customWidth="1"/>
    <col min="11510" max="11510" width="12.5546875" style="66" customWidth="1"/>
    <col min="11511" max="11511" width="11.109375" style="66" customWidth="1"/>
    <col min="11512" max="11512" width="10.88671875" style="66" customWidth="1"/>
    <col min="11513" max="11513" width="11.33203125" style="66" customWidth="1"/>
    <col min="11514" max="11514" width="11.88671875" style="66" customWidth="1"/>
    <col min="11515" max="11515" width="12.44140625" style="66" customWidth="1"/>
    <col min="11516" max="11516" width="16.109375" style="66" customWidth="1"/>
    <col min="11517" max="11517" width="8.5546875" style="66" customWidth="1"/>
    <col min="11518" max="11518" width="9.5546875" style="66" customWidth="1"/>
    <col min="11519" max="11520" width="9.88671875" style="66" customWidth="1"/>
    <col min="11521" max="11521" width="10.44140625" style="66" customWidth="1"/>
    <col min="11522" max="11522" width="10.109375" style="66" bestFit="1" customWidth="1"/>
    <col min="11523" max="11763" width="8.88671875" style="66"/>
    <col min="11764" max="11764" width="7.44140625" style="66" customWidth="1"/>
    <col min="11765" max="11765" width="23.88671875" style="66" customWidth="1"/>
    <col min="11766" max="11766" width="12.5546875" style="66" customWidth="1"/>
    <col min="11767" max="11767" width="11.109375" style="66" customWidth="1"/>
    <col min="11768" max="11768" width="10.88671875" style="66" customWidth="1"/>
    <col min="11769" max="11769" width="11.33203125" style="66" customWidth="1"/>
    <col min="11770" max="11770" width="11.88671875" style="66" customWidth="1"/>
    <col min="11771" max="11771" width="12.44140625" style="66" customWidth="1"/>
    <col min="11772" max="11772" width="16.109375" style="66" customWidth="1"/>
    <col min="11773" max="11773" width="8.5546875" style="66" customWidth="1"/>
    <col min="11774" max="11774" width="9.5546875" style="66" customWidth="1"/>
    <col min="11775" max="11776" width="9.88671875" style="66" customWidth="1"/>
    <col min="11777" max="11777" width="10.44140625" style="66" customWidth="1"/>
    <col min="11778" max="11778" width="10.109375" style="66" bestFit="1" customWidth="1"/>
    <col min="11779" max="12019" width="8.88671875" style="66"/>
    <col min="12020" max="12020" width="7.44140625" style="66" customWidth="1"/>
    <col min="12021" max="12021" width="23.88671875" style="66" customWidth="1"/>
    <col min="12022" max="12022" width="12.5546875" style="66" customWidth="1"/>
    <col min="12023" max="12023" width="11.109375" style="66" customWidth="1"/>
    <col min="12024" max="12024" width="10.88671875" style="66" customWidth="1"/>
    <col min="12025" max="12025" width="11.33203125" style="66" customWidth="1"/>
    <col min="12026" max="12026" width="11.88671875" style="66" customWidth="1"/>
    <col min="12027" max="12027" width="12.44140625" style="66" customWidth="1"/>
    <col min="12028" max="12028" width="16.109375" style="66" customWidth="1"/>
    <col min="12029" max="12029" width="8.5546875" style="66" customWidth="1"/>
    <col min="12030" max="12030" width="9.5546875" style="66" customWidth="1"/>
    <col min="12031" max="12032" width="9.88671875" style="66" customWidth="1"/>
    <col min="12033" max="12033" width="10.44140625" style="66" customWidth="1"/>
    <col min="12034" max="12034" width="10.109375" style="66" bestFit="1" customWidth="1"/>
    <col min="12035" max="12275" width="8.88671875" style="66"/>
    <col min="12276" max="12276" width="7.44140625" style="66" customWidth="1"/>
    <col min="12277" max="12277" width="23.88671875" style="66" customWidth="1"/>
    <col min="12278" max="12278" width="12.5546875" style="66" customWidth="1"/>
    <col min="12279" max="12279" width="11.109375" style="66" customWidth="1"/>
    <col min="12280" max="12280" width="10.88671875" style="66" customWidth="1"/>
    <col min="12281" max="12281" width="11.33203125" style="66" customWidth="1"/>
    <col min="12282" max="12282" width="11.88671875" style="66" customWidth="1"/>
    <col min="12283" max="12283" width="12.44140625" style="66" customWidth="1"/>
    <col min="12284" max="12284" width="16.109375" style="66" customWidth="1"/>
    <col min="12285" max="12285" width="8.5546875" style="66" customWidth="1"/>
    <col min="12286" max="12286" width="9.5546875" style="66" customWidth="1"/>
    <col min="12287" max="12288" width="9.88671875" style="66" customWidth="1"/>
    <col min="12289" max="12289" width="10.44140625" style="66" customWidth="1"/>
    <col min="12290" max="12290" width="10.109375" style="66" bestFit="1" customWidth="1"/>
    <col min="12291" max="12531" width="8.88671875" style="66"/>
    <col min="12532" max="12532" width="7.44140625" style="66" customWidth="1"/>
    <col min="12533" max="12533" width="23.88671875" style="66" customWidth="1"/>
    <col min="12534" max="12534" width="12.5546875" style="66" customWidth="1"/>
    <col min="12535" max="12535" width="11.109375" style="66" customWidth="1"/>
    <col min="12536" max="12536" width="10.88671875" style="66" customWidth="1"/>
    <col min="12537" max="12537" width="11.33203125" style="66" customWidth="1"/>
    <col min="12538" max="12538" width="11.88671875" style="66" customWidth="1"/>
    <col min="12539" max="12539" width="12.44140625" style="66" customWidth="1"/>
    <col min="12540" max="12540" width="16.109375" style="66" customWidth="1"/>
    <col min="12541" max="12541" width="8.5546875" style="66" customWidth="1"/>
    <col min="12542" max="12542" width="9.5546875" style="66" customWidth="1"/>
    <col min="12543" max="12544" width="9.88671875" style="66" customWidth="1"/>
    <col min="12545" max="12545" width="10.44140625" style="66" customWidth="1"/>
    <col min="12546" max="12546" width="10.109375" style="66" bestFit="1" customWidth="1"/>
    <col min="12547" max="12787" width="8.88671875" style="66"/>
    <col min="12788" max="12788" width="7.44140625" style="66" customWidth="1"/>
    <col min="12789" max="12789" width="23.88671875" style="66" customWidth="1"/>
    <col min="12790" max="12790" width="12.5546875" style="66" customWidth="1"/>
    <col min="12791" max="12791" width="11.109375" style="66" customWidth="1"/>
    <col min="12792" max="12792" width="10.88671875" style="66" customWidth="1"/>
    <col min="12793" max="12793" width="11.33203125" style="66" customWidth="1"/>
    <col min="12794" max="12794" width="11.88671875" style="66" customWidth="1"/>
    <col min="12795" max="12795" width="12.44140625" style="66" customWidth="1"/>
    <col min="12796" max="12796" width="16.109375" style="66" customWidth="1"/>
    <col min="12797" max="12797" width="8.5546875" style="66" customWidth="1"/>
    <col min="12798" max="12798" width="9.5546875" style="66" customWidth="1"/>
    <col min="12799" max="12800" width="9.88671875" style="66" customWidth="1"/>
    <col min="12801" max="12801" width="10.44140625" style="66" customWidth="1"/>
    <col min="12802" max="12802" width="10.109375" style="66" bestFit="1" customWidth="1"/>
    <col min="12803" max="13043" width="8.88671875" style="66"/>
    <col min="13044" max="13044" width="7.44140625" style="66" customWidth="1"/>
    <col min="13045" max="13045" width="23.88671875" style="66" customWidth="1"/>
    <col min="13046" max="13046" width="12.5546875" style="66" customWidth="1"/>
    <col min="13047" max="13047" width="11.109375" style="66" customWidth="1"/>
    <col min="13048" max="13048" width="10.88671875" style="66" customWidth="1"/>
    <col min="13049" max="13049" width="11.33203125" style="66" customWidth="1"/>
    <col min="13050" max="13050" width="11.88671875" style="66" customWidth="1"/>
    <col min="13051" max="13051" width="12.44140625" style="66" customWidth="1"/>
    <col min="13052" max="13052" width="16.109375" style="66" customWidth="1"/>
    <col min="13053" max="13053" width="8.5546875" style="66" customWidth="1"/>
    <col min="13054" max="13054" width="9.5546875" style="66" customWidth="1"/>
    <col min="13055" max="13056" width="9.88671875" style="66" customWidth="1"/>
    <col min="13057" max="13057" width="10.44140625" style="66" customWidth="1"/>
    <col min="13058" max="13058" width="10.109375" style="66" bestFit="1" customWidth="1"/>
    <col min="13059" max="13299" width="8.88671875" style="66"/>
    <col min="13300" max="13300" width="7.44140625" style="66" customWidth="1"/>
    <col min="13301" max="13301" width="23.88671875" style="66" customWidth="1"/>
    <col min="13302" max="13302" width="12.5546875" style="66" customWidth="1"/>
    <col min="13303" max="13303" width="11.109375" style="66" customWidth="1"/>
    <col min="13304" max="13304" width="10.88671875" style="66" customWidth="1"/>
    <col min="13305" max="13305" width="11.33203125" style="66" customWidth="1"/>
    <col min="13306" max="13306" width="11.88671875" style="66" customWidth="1"/>
    <col min="13307" max="13307" width="12.44140625" style="66" customWidth="1"/>
    <col min="13308" max="13308" width="16.109375" style="66" customWidth="1"/>
    <col min="13309" max="13309" width="8.5546875" style="66" customWidth="1"/>
    <col min="13310" max="13310" width="9.5546875" style="66" customWidth="1"/>
    <col min="13311" max="13312" width="9.88671875" style="66" customWidth="1"/>
    <col min="13313" max="13313" width="10.44140625" style="66" customWidth="1"/>
    <col min="13314" max="13314" width="10.109375" style="66" bestFit="1" customWidth="1"/>
    <col min="13315" max="13555" width="8.88671875" style="66"/>
    <col min="13556" max="13556" width="7.44140625" style="66" customWidth="1"/>
    <col min="13557" max="13557" width="23.88671875" style="66" customWidth="1"/>
    <col min="13558" max="13558" width="12.5546875" style="66" customWidth="1"/>
    <col min="13559" max="13559" width="11.109375" style="66" customWidth="1"/>
    <col min="13560" max="13560" width="10.88671875" style="66" customWidth="1"/>
    <col min="13561" max="13561" width="11.33203125" style="66" customWidth="1"/>
    <col min="13562" max="13562" width="11.88671875" style="66" customWidth="1"/>
    <col min="13563" max="13563" width="12.44140625" style="66" customWidth="1"/>
    <col min="13564" max="13564" width="16.109375" style="66" customWidth="1"/>
    <col min="13565" max="13565" width="8.5546875" style="66" customWidth="1"/>
    <col min="13566" max="13566" width="9.5546875" style="66" customWidth="1"/>
    <col min="13567" max="13568" width="9.88671875" style="66" customWidth="1"/>
    <col min="13569" max="13569" width="10.44140625" style="66" customWidth="1"/>
    <col min="13570" max="13570" width="10.109375" style="66" bestFit="1" customWidth="1"/>
    <col min="13571" max="13811" width="8.88671875" style="66"/>
    <col min="13812" max="13812" width="7.44140625" style="66" customWidth="1"/>
    <col min="13813" max="13813" width="23.88671875" style="66" customWidth="1"/>
    <col min="13814" max="13814" width="12.5546875" style="66" customWidth="1"/>
    <col min="13815" max="13815" width="11.109375" style="66" customWidth="1"/>
    <col min="13816" max="13816" width="10.88671875" style="66" customWidth="1"/>
    <col min="13817" max="13817" width="11.33203125" style="66" customWidth="1"/>
    <col min="13818" max="13818" width="11.88671875" style="66" customWidth="1"/>
    <col min="13819" max="13819" width="12.44140625" style="66" customWidth="1"/>
    <col min="13820" max="13820" width="16.109375" style="66" customWidth="1"/>
    <col min="13821" max="13821" width="8.5546875" style="66" customWidth="1"/>
    <col min="13822" max="13822" width="9.5546875" style="66" customWidth="1"/>
    <col min="13823" max="13824" width="9.88671875" style="66" customWidth="1"/>
    <col min="13825" max="13825" width="10.44140625" style="66" customWidth="1"/>
    <col min="13826" max="13826" width="10.109375" style="66" bestFit="1" customWidth="1"/>
    <col min="13827" max="14067" width="8.88671875" style="66"/>
    <col min="14068" max="14068" width="7.44140625" style="66" customWidth="1"/>
    <col min="14069" max="14069" width="23.88671875" style="66" customWidth="1"/>
    <col min="14070" max="14070" width="12.5546875" style="66" customWidth="1"/>
    <col min="14071" max="14071" width="11.109375" style="66" customWidth="1"/>
    <col min="14072" max="14072" width="10.88671875" style="66" customWidth="1"/>
    <col min="14073" max="14073" width="11.33203125" style="66" customWidth="1"/>
    <col min="14074" max="14074" width="11.88671875" style="66" customWidth="1"/>
    <col min="14075" max="14075" width="12.44140625" style="66" customWidth="1"/>
    <col min="14076" max="14076" width="16.109375" style="66" customWidth="1"/>
    <col min="14077" max="14077" width="8.5546875" style="66" customWidth="1"/>
    <col min="14078" max="14078" width="9.5546875" style="66" customWidth="1"/>
    <col min="14079" max="14080" width="9.88671875" style="66" customWidth="1"/>
    <col min="14081" max="14081" width="10.44140625" style="66" customWidth="1"/>
    <col min="14082" max="14082" width="10.109375" style="66" bestFit="1" customWidth="1"/>
    <col min="14083" max="14323" width="8.88671875" style="66"/>
    <col min="14324" max="14324" width="7.44140625" style="66" customWidth="1"/>
    <col min="14325" max="14325" width="23.88671875" style="66" customWidth="1"/>
    <col min="14326" max="14326" width="12.5546875" style="66" customWidth="1"/>
    <col min="14327" max="14327" width="11.109375" style="66" customWidth="1"/>
    <col min="14328" max="14328" width="10.88671875" style="66" customWidth="1"/>
    <col min="14329" max="14329" width="11.33203125" style="66" customWidth="1"/>
    <col min="14330" max="14330" width="11.88671875" style="66" customWidth="1"/>
    <col min="14331" max="14331" width="12.44140625" style="66" customWidth="1"/>
    <col min="14332" max="14332" width="16.109375" style="66" customWidth="1"/>
    <col min="14333" max="14333" width="8.5546875" style="66" customWidth="1"/>
    <col min="14334" max="14334" width="9.5546875" style="66" customWidth="1"/>
    <col min="14335" max="14336" width="9.88671875" style="66" customWidth="1"/>
    <col min="14337" max="14337" width="10.44140625" style="66" customWidth="1"/>
    <col min="14338" max="14338" width="10.109375" style="66" bestFit="1" customWidth="1"/>
    <col min="14339" max="14579" width="8.88671875" style="66"/>
    <col min="14580" max="14580" width="7.44140625" style="66" customWidth="1"/>
    <col min="14581" max="14581" width="23.88671875" style="66" customWidth="1"/>
    <col min="14582" max="14582" width="12.5546875" style="66" customWidth="1"/>
    <col min="14583" max="14583" width="11.109375" style="66" customWidth="1"/>
    <col min="14584" max="14584" width="10.88671875" style="66" customWidth="1"/>
    <col min="14585" max="14585" width="11.33203125" style="66" customWidth="1"/>
    <col min="14586" max="14586" width="11.88671875" style="66" customWidth="1"/>
    <col min="14587" max="14587" width="12.44140625" style="66" customWidth="1"/>
    <col min="14588" max="14588" width="16.109375" style="66" customWidth="1"/>
    <col min="14589" max="14589" width="8.5546875" style="66" customWidth="1"/>
    <col min="14590" max="14590" width="9.5546875" style="66" customWidth="1"/>
    <col min="14591" max="14592" width="9.88671875" style="66" customWidth="1"/>
    <col min="14593" max="14593" width="10.44140625" style="66" customWidth="1"/>
    <col min="14594" max="14594" width="10.109375" style="66" bestFit="1" customWidth="1"/>
    <col min="14595" max="14835" width="8.88671875" style="66"/>
    <col min="14836" max="14836" width="7.44140625" style="66" customWidth="1"/>
    <col min="14837" max="14837" width="23.88671875" style="66" customWidth="1"/>
    <col min="14838" max="14838" width="12.5546875" style="66" customWidth="1"/>
    <col min="14839" max="14839" width="11.109375" style="66" customWidth="1"/>
    <col min="14840" max="14840" width="10.88671875" style="66" customWidth="1"/>
    <col min="14841" max="14841" width="11.33203125" style="66" customWidth="1"/>
    <col min="14842" max="14842" width="11.88671875" style="66" customWidth="1"/>
    <col min="14843" max="14843" width="12.44140625" style="66" customWidth="1"/>
    <col min="14844" max="14844" width="16.109375" style="66" customWidth="1"/>
    <col min="14845" max="14845" width="8.5546875" style="66" customWidth="1"/>
    <col min="14846" max="14846" width="9.5546875" style="66" customWidth="1"/>
    <col min="14847" max="14848" width="9.88671875" style="66" customWidth="1"/>
    <col min="14849" max="14849" width="10.44140625" style="66" customWidth="1"/>
    <col min="14850" max="14850" width="10.109375" style="66" bestFit="1" customWidth="1"/>
    <col min="14851" max="15091" width="8.88671875" style="66"/>
    <col min="15092" max="15092" width="7.44140625" style="66" customWidth="1"/>
    <col min="15093" max="15093" width="23.88671875" style="66" customWidth="1"/>
    <col min="15094" max="15094" width="12.5546875" style="66" customWidth="1"/>
    <col min="15095" max="15095" width="11.109375" style="66" customWidth="1"/>
    <col min="15096" max="15096" width="10.88671875" style="66" customWidth="1"/>
    <col min="15097" max="15097" width="11.33203125" style="66" customWidth="1"/>
    <col min="15098" max="15098" width="11.88671875" style="66" customWidth="1"/>
    <col min="15099" max="15099" width="12.44140625" style="66" customWidth="1"/>
    <col min="15100" max="15100" width="16.109375" style="66" customWidth="1"/>
    <col min="15101" max="15101" width="8.5546875" style="66" customWidth="1"/>
    <col min="15102" max="15102" width="9.5546875" style="66" customWidth="1"/>
    <col min="15103" max="15104" width="9.88671875" style="66" customWidth="1"/>
    <col min="15105" max="15105" width="10.44140625" style="66" customWidth="1"/>
    <col min="15106" max="15106" width="10.109375" style="66" bestFit="1" customWidth="1"/>
    <col min="15107" max="15347" width="8.88671875" style="66"/>
    <col min="15348" max="15348" width="7.44140625" style="66" customWidth="1"/>
    <col min="15349" max="15349" width="23.88671875" style="66" customWidth="1"/>
    <col min="15350" max="15350" width="12.5546875" style="66" customWidth="1"/>
    <col min="15351" max="15351" width="11.109375" style="66" customWidth="1"/>
    <col min="15352" max="15352" width="10.88671875" style="66" customWidth="1"/>
    <col min="15353" max="15353" width="11.33203125" style="66" customWidth="1"/>
    <col min="15354" max="15354" width="11.88671875" style="66" customWidth="1"/>
    <col min="15355" max="15355" width="12.44140625" style="66" customWidth="1"/>
    <col min="15356" max="15356" width="16.109375" style="66" customWidth="1"/>
    <col min="15357" max="15357" width="8.5546875" style="66" customWidth="1"/>
    <col min="15358" max="15358" width="9.5546875" style="66" customWidth="1"/>
    <col min="15359" max="15360" width="9.88671875" style="66" customWidth="1"/>
    <col min="15361" max="15361" width="10.44140625" style="66" customWidth="1"/>
    <col min="15362" max="15362" width="10.109375" style="66" bestFit="1" customWidth="1"/>
    <col min="15363" max="15603" width="8.88671875" style="66"/>
    <col min="15604" max="15604" width="7.44140625" style="66" customWidth="1"/>
    <col min="15605" max="15605" width="23.88671875" style="66" customWidth="1"/>
    <col min="15606" max="15606" width="12.5546875" style="66" customWidth="1"/>
    <col min="15607" max="15607" width="11.109375" style="66" customWidth="1"/>
    <col min="15608" max="15608" width="10.88671875" style="66" customWidth="1"/>
    <col min="15609" max="15609" width="11.33203125" style="66" customWidth="1"/>
    <col min="15610" max="15610" width="11.88671875" style="66" customWidth="1"/>
    <col min="15611" max="15611" width="12.44140625" style="66" customWidth="1"/>
    <col min="15612" max="15612" width="16.109375" style="66" customWidth="1"/>
    <col min="15613" max="15613" width="8.5546875" style="66" customWidth="1"/>
    <col min="15614" max="15614" width="9.5546875" style="66" customWidth="1"/>
    <col min="15615" max="15616" width="9.88671875" style="66" customWidth="1"/>
    <col min="15617" max="15617" width="10.44140625" style="66" customWidth="1"/>
    <col min="15618" max="15618" width="10.109375" style="66" bestFit="1" customWidth="1"/>
    <col min="15619" max="15859" width="8.88671875" style="66"/>
    <col min="15860" max="15860" width="7.44140625" style="66" customWidth="1"/>
    <col min="15861" max="15861" width="23.88671875" style="66" customWidth="1"/>
    <col min="15862" max="15862" width="12.5546875" style="66" customWidth="1"/>
    <col min="15863" max="15863" width="11.109375" style="66" customWidth="1"/>
    <col min="15864" max="15864" width="10.88671875" style="66" customWidth="1"/>
    <col min="15865" max="15865" width="11.33203125" style="66" customWidth="1"/>
    <col min="15866" max="15866" width="11.88671875" style="66" customWidth="1"/>
    <col min="15867" max="15867" width="12.44140625" style="66" customWidth="1"/>
    <col min="15868" max="15868" width="16.109375" style="66" customWidth="1"/>
    <col min="15869" max="15869" width="8.5546875" style="66" customWidth="1"/>
    <col min="15870" max="15870" width="9.5546875" style="66" customWidth="1"/>
    <col min="15871" max="15872" width="9.88671875" style="66" customWidth="1"/>
    <col min="15873" max="15873" width="10.44140625" style="66" customWidth="1"/>
    <col min="15874" max="15874" width="10.109375" style="66" bestFit="1" customWidth="1"/>
    <col min="15875" max="16115" width="8.88671875" style="66"/>
    <col min="16116" max="16116" width="7.44140625" style="66" customWidth="1"/>
    <col min="16117" max="16117" width="23.88671875" style="66" customWidth="1"/>
    <col min="16118" max="16118" width="12.5546875" style="66" customWidth="1"/>
    <col min="16119" max="16119" width="11.109375" style="66" customWidth="1"/>
    <col min="16120" max="16120" width="10.88671875" style="66" customWidth="1"/>
    <col min="16121" max="16121" width="11.33203125" style="66" customWidth="1"/>
    <col min="16122" max="16122" width="11.88671875" style="66" customWidth="1"/>
    <col min="16123" max="16123" width="12.44140625" style="66" customWidth="1"/>
    <col min="16124" max="16124" width="16.109375" style="66" customWidth="1"/>
    <col min="16125" max="16125" width="8.5546875" style="66" customWidth="1"/>
    <col min="16126" max="16126" width="9.5546875" style="66" customWidth="1"/>
    <col min="16127" max="16128" width="9.88671875" style="66" customWidth="1"/>
    <col min="16129" max="16129" width="10.44140625" style="66" customWidth="1"/>
    <col min="16130" max="16130" width="10.109375" style="66" bestFit="1" customWidth="1"/>
    <col min="16131" max="16384" width="8.88671875" style="66"/>
  </cols>
  <sheetData>
    <row r="1" spans="1:12" ht="19.8" customHeight="1" x14ac:dyDescent="0.4">
      <c r="A1" s="317" t="s">
        <v>56</v>
      </c>
      <c r="B1" s="317"/>
      <c r="C1" s="317"/>
      <c r="D1" s="317"/>
      <c r="E1" s="317"/>
      <c r="F1" s="317"/>
      <c r="G1" s="317"/>
    </row>
    <row r="2" spans="1:12" ht="19.8" customHeight="1" x14ac:dyDescent="0.3">
      <c r="A2" s="318" t="s">
        <v>118</v>
      </c>
      <c r="B2" s="318"/>
      <c r="C2" s="318"/>
      <c r="D2" s="318"/>
      <c r="E2" s="318"/>
      <c r="F2" s="318"/>
      <c r="G2" s="318"/>
    </row>
    <row r="3" spans="1:12" ht="44.4" customHeight="1" x14ac:dyDescent="0.3">
      <c r="A3" s="319" t="s">
        <v>119</v>
      </c>
      <c r="B3" s="319"/>
      <c r="C3" s="319"/>
      <c r="D3" s="319"/>
      <c r="E3" s="319"/>
      <c r="F3" s="319"/>
      <c r="G3" s="319"/>
      <c r="H3" s="319"/>
    </row>
    <row r="4" spans="1:12" s="70" customFormat="1" ht="19.8" customHeight="1" x14ac:dyDescent="0.35">
      <c r="A4" s="67" t="s">
        <v>108</v>
      </c>
      <c r="B4" s="68"/>
      <c r="C4" s="68"/>
      <c r="D4" s="68"/>
      <c r="E4" s="68"/>
      <c r="F4" s="68"/>
      <c r="G4" s="68"/>
      <c r="H4" s="69"/>
    </row>
    <row r="5" spans="1:12" ht="19.8" customHeight="1" x14ac:dyDescent="0.35">
      <c r="A5" s="67" t="s">
        <v>120</v>
      </c>
      <c r="B5" s="71"/>
      <c r="C5" s="72"/>
      <c r="D5" s="73"/>
      <c r="E5" s="74">
        <v>7126.71</v>
      </c>
      <c r="F5" s="234" t="s">
        <v>77</v>
      </c>
    </row>
    <row r="6" spans="1:12" s="77" customFormat="1" ht="23.4" customHeight="1" x14ac:dyDescent="0.3">
      <c r="A6" s="320" t="s">
        <v>20</v>
      </c>
      <c r="B6" s="320"/>
      <c r="C6" s="320"/>
      <c r="D6" s="320"/>
      <c r="E6" s="320"/>
      <c r="F6" s="320"/>
      <c r="G6" s="320"/>
      <c r="H6" s="320"/>
      <c r="I6" s="76"/>
      <c r="J6" s="76"/>
      <c r="K6" s="76"/>
      <c r="L6" s="76"/>
    </row>
    <row r="7" spans="1:12" ht="19.8" customHeight="1" x14ac:dyDescent="0.3">
      <c r="A7" s="78">
        <v>1</v>
      </c>
      <c r="B7" s="79"/>
      <c r="C7" s="304" t="s">
        <v>2</v>
      </c>
      <c r="D7" s="305"/>
      <c r="E7" s="306"/>
      <c r="F7" s="307">
        <v>1995</v>
      </c>
      <c r="G7" s="307"/>
    </row>
    <row r="8" spans="1:12" ht="19.8" customHeight="1" x14ac:dyDescent="0.3">
      <c r="A8" s="78">
        <v>2</v>
      </c>
      <c r="B8" s="79"/>
      <c r="C8" s="304" t="s">
        <v>3</v>
      </c>
      <c r="D8" s="305"/>
      <c r="E8" s="306"/>
      <c r="F8" s="307">
        <v>9</v>
      </c>
      <c r="G8" s="307"/>
    </row>
    <row r="9" spans="1:12" ht="19.8" customHeight="1" x14ac:dyDescent="0.3">
      <c r="A9" s="78">
        <v>3</v>
      </c>
      <c r="B9" s="79"/>
      <c r="C9" s="304" t="s">
        <v>4</v>
      </c>
      <c r="D9" s="305"/>
      <c r="E9" s="306"/>
      <c r="F9" s="307">
        <v>142</v>
      </c>
      <c r="G9" s="307"/>
    </row>
    <row r="10" spans="1:12" ht="19.8" customHeight="1" x14ac:dyDescent="0.3">
      <c r="A10" s="78">
        <v>4</v>
      </c>
      <c r="B10" s="79"/>
      <c r="C10" s="304" t="s">
        <v>5</v>
      </c>
      <c r="D10" s="305"/>
      <c r="E10" s="306"/>
      <c r="F10" s="316">
        <f>E5</f>
        <v>7126.71</v>
      </c>
      <c r="G10" s="307"/>
    </row>
    <row r="11" spans="1:12" ht="24" customHeight="1" x14ac:dyDescent="0.3">
      <c r="A11" s="78">
        <v>5</v>
      </c>
      <c r="B11" s="79"/>
      <c r="C11" s="311" t="s">
        <v>6</v>
      </c>
      <c r="D11" s="312"/>
      <c r="E11" s="313"/>
      <c r="F11" s="314">
        <v>0</v>
      </c>
      <c r="G11" s="314"/>
    </row>
    <row r="12" spans="1:12" ht="27" customHeight="1" x14ac:dyDescent="0.3">
      <c r="A12" s="78">
        <v>6</v>
      </c>
      <c r="B12" s="79"/>
      <c r="C12" s="311" t="s">
        <v>7</v>
      </c>
      <c r="D12" s="312"/>
      <c r="E12" s="313"/>
      <c r="F12" s="314">
        <v>2151.8000000000002</v>
      </c>
      <c r="G12" s="314"/>
    </row>
    <row r="13" spans="1:12" ht="37.799999999999997" customHeight="1" x14ac:dyDescent="0.3">
      <c r="A13" s="78">
        <v>7</v>
      </c>
      <c r="B13" s="79"/>
      <c r="C13" s="304" t="s">
        <v>8</v>
      </c>
      <c r="D13" s="305"/>
      <c r="E13" s="306"/>
      <c r="F13" s="315" t="s">
        <v>76</v>
      </c>
      <c r="G13" s="315"/>
    </row>
    <row r="14" spans="1:12" ht="19.8" customHeight="1" x14ac:dyDescent="0.3">
      <c r="A14" s="78">
        <v>8</v>
      </c>
      <c r="B14" s="79"/>
      <c r="C14" s="304" t="s">
        <v>9</v>
      </c>
      <c r="D14" s="305"/>
      <c r="E14" s="306"/>
      <c r="F14" s="307" t="s">
        <v>10</v>
      </c>
      <c r="G14" s="307"/>
    </row>
    <row r="15" spans="1:12" ht="19.8" customHeight="1" x14ac:dyDescent="0.3">
      <c r="A15" s="78">
        <v>9</v>
      </c>
      <c r="B15" s="79"/>
      <c r="C15" s="304" t="s">
        <v>11</v>
      </c>
      <c r="D15" s="305"/>
      <c r="E15" s="306"/>
      <c r="F15" s="308" t="s">
        <v>10</v>
      </c>
      <c r="G15" s="308"/>
    </row>
    <row r="16" spans="1:12" ht="26.4" customHeight="1" x14ac:dyDescent="0.3">
      <c r="A16" s="78">
        <v>10</v>
      </c>
      <c r="B16" s="79"/>
      <c r="C16" s="304" t="s">
        <v>121</v>
      </c>
      <c r="D16" s="305"/>
      <c r="E16" s="306"/>
      <c r="F16" s="308" t="s">
        <v>10</v>
      </c>
      <c r="G16" s="308"/>
    </row>
    <row r="17" spans="1:24" ht="28.8" customHeight="1" x14ac:dyDescent="0.3">
      <c r="A17" s="78">
        <v>11</v>
      </c>
      <c r="B17" s="79"/>
      <c r="C17" s="304" t="s">
        <v>12</v>
      </c>
      <c r="D17" s="305"/>
      <c r="E17" s="306"/>
      <c r="F17" s="308" t="s">
        <v>13</v>
      </c>
      <c r="G17" s="308"/>
    </row>
    <row r="18" spans="1:24" ht="70.8" customHeight="1" x14ac:dyDescent="0.3">
      <c r="A18" s="78">
        <v>12</v>
      </c>
      <c r="B18" s="79"/>
      <c r="C18" s="304" t="s">
        <v>14</v>
      </c>
      <c r="D18" s="305"/>
      <c r="E18" s="306"/>
      <c r="F18" s="309" t="s">
        <v>146</v>
      </c>
      <c r="G18" s="309"/>
    </row>
    <row r="19" spans="1:24" ht="19.8" customHeight="1" x14ac:dyDescent="0.3">
      <c r="A19" s="310" t="s">
        <v>16</v>
      </c>
      <c r="B19" s="310"/>
      <c r="C19" s="310"/>
      <c r="D19" s="310"/>
      <c r="E19" s="310"/>
      <c r="F19" s="310"/>
      <c r="G19" s="310"/>
    </row>
    <row r="20" spans="1:24" ht="33" customHeight="1" x14ac:dyDescent="0.3">
      <c r="A20" s="80"/>
      <c r="B20" s="80"/>
      <c r="C20" s="80"/>
      <c r="D20" s="302" t="s">
        <v>122</v>
      </c>
      <c r="E20" s="302"/>
      <c r="F20" s="303" t="s">
        <v>123</v>
      </c>
      <c r="G20" s="303"/>
    </row>
    <row r="21" spans="1:24" s="77" customFormat="1" ht="22.8" customHeight="1" thickBot="1" x14ac:dyDescent="0.35">
      <c r="A21" s="295" t="s">
        <v>78</v>
      </c>
      <c r="B21" s="295"/>
      <c r="C21" s="295"/>
      <c r="D21" s="295"/>
      <c r="E21" s="295"/>
      <c r="F21" s="295"/>
      <c r="G21" s="295"/>
      <c r="H21" s="295"/>
    </row>
    <row r="22" spans="1:24" ht="19.2" hidden="1" customHeight="1" thickBot="1" x14ac:dyDescent="0.35">
      <c r="A22" s="81"/>
      <c r="B22" s="82"/>
      <c r="C22" s="83"/>
      <c r="D22" s="84"/>
      <c r="E22" s="85"/>
      <c r="F22" s="85"/>
      <c r="G22" s="86"/>
      <c r="H22" s="65"/>
      <c r="L22" s="87"/>
    </row>
    <row r="23" spans="1:24" s="95" customFormat="1" ht="56.4" customHeight="1" thickBot="1" x14ac:dyDescent="0.35">
      <c r="A23" s="88" t="s">
        <v>36</v>
      </c>
      <c r="B23" s="89" t="s">
        <v>79</v>
      </c>
      <c r="C23" s="90" t="s">
        <v>124</v>
      </c>
      <c r="D23" s="91" t="s">
        <v>80</v>
      </c>
      <c r="E23" s="92" t="s">
        <v>81</v>
      </c>
      <c r="F23" s="92" t="s">
        <v>82</v>
      </c>
      <c r="G23" s="93" t="s">
        <v>125</v>
      </c>
      <c r="H23" s="94" t="s">
        <v>126</v>
      </c>
      <c r="L23" s="96"/>
    </row>
    <row r="24" spans="1:24" s="95" customFormat="1" ht="18" customHeight="1" x14ac:dyDescent="0.3">
      <c r="A24" s="97">
        <v>1</v>
      </c>
      <c r="B24" s="98">
        <v>2</v>
      </c>
      <c r="C24" s="99">
        <v>1</v>
      </c>
      <c r="D24" s="100">
        <v>3</v>
      </c>
      <c r="E24" s="101">
        <v>4</v>
      </c>
      <c r="F24" s="101">
        <v>5</v>
      </c>
      <c r="G24" s="102" t="s">
        <v>83</v>
      </c>
      <c r="H24" s="103" t="s">
        <v>127</v>
      </c>
      <c r="L24" s="96"/>
    </row>
    <row r="25" spans="1:24" s="112" customFormat="1" ht="32.4" customHeight="1" x14ac:dyDescent="0.3">
      <c r="A25" s="104" t="s">
        <v>84</v>
      </c>
      <c r="B25" s="105" t="s">
        <v>128</v>
      </c>
      <c r="C25" s="106">
        <v>116131.55999999982</v>
      </c>
      <c r="D25" s="107">
        <f>D26+D33+D34+D35+D36+D37+D38+D39+D40+D41</f>
        <v>10.389999999999997</v>
      </c>
      <c r="E25" s="108">
        <f>799620.57+88623.15</f>
        <v>888243.72</v>
      </c>
      <c r="F25" s="109">
        <f>752305.72+85555.16</f>
        <v>837860.88</v>
      </c>
      <c r="G25" s="110">
        <f>E25</f>
        <v>888243.72</v>
      </c>
      <c r="H25" s="111">
        <f>H26+H32+H39+H40</f>
        <v>50919.928132466142</v>
      </c>
      <c r="I25" s="170">
        <f>E25/12/D25</f>
        <v>7124.1876804619842</v>
      </c>
      <c r="X25" s="113" t="e">
        <f>#REF!+#REF!+#REF!+#REF!</f>
        <v>#REF!</v>
      </c>
    </row>
    <row r="26" spans="1:24" s="120" customFormat="1" ht="24" customHeight="1" x14ac:dyDescent="0.3">
      <c r="A26" s="114" t="s">
        <v>39</v>
      </c>
      <c r="B26" s="115" t="s">
        <v>85</v>
      </c>
      <c r="C26" s="106"/>
      <c r="D26" s="116">
        <v>3.22</v>
      </c>
      <c r="E26" s="117">
        <v>275278.6119730511</v>
      </c>
      <c r="F26" s="117">
        <v>259664.29582290672</v>
      </c>
      <c r="G26" s="118">
        <f>E26</f>
        <v>275278.6119730511</v>
      </c>
      <c r="H26" s="111">
        <f>C26+E26-F26</f>
        <v>15614.316150144383</v>
      </c>
      <c r="I26" s="119"/>
    </row>
    <row r="27" spans="1:24" s="127" customFormat="1" ht="24.6" customHeight="1" x14ac:dyDescent="0.3">
      <c r="A27" s="121" t="s">
        <v>86</v>
      </c>
      <c r="B27" s="122" t="s">
        <v>87</v>
      </c>
      <c r="C27" s="106"/>
      <c r="D27" s="123">
        <f>D26-D28</f>
        <v>1.7066000000000001</v>
      </c>
      <c r="E27" s="124">
        <v>145897.66434571709</v>
      </c>
      <c r="F27" s="124">
        <v>137622.07678614059</v>
      </c>
      <c r="G27" s="125">
        <f>E27</f>
        <v>145897.66434571709</v>
      </c>
      <c r="H27" s="111"/>
      <c r="I27" s="126"/>
      <c r="L27" s="128"/>
    </row>
    <row r="28" spans="1:24" s="127" customFormat="1" ht="33" customHeight="1" x14ac:dyDescent="0.3">
      <c r="A28" s="121" t="s">
        <v>88</v>
      </c>
      <c r="B28" s="122" t="s">
        <v>89</v>
      </c>
      <c r="C28" s="106"/>
      <c r="D28" s="123">
        <f>D26*0.47</f>
        <v>1.5134000000000001</v>
      </c>
      <c r="E28" s="124">
        <v>129380.94762733401</v>
      </c>
      <c r="F28" s="124">
        <v>122042.21903676615</v>
      </c>
      <c r="G28" s="125">
        <f>E28</f>
        <v>129380.94762733401</v>
      </c>
      <c r="H28" s="111"/>
      <c r="I28" s="126"/>
      <c r="L28" s="128"/>
    </row>
    <row r="29" spans="1:24" s="135" customFormat="1" ht="20.399999999999999" customHeight="1" x14ac:dyDescent="0.3">
      <c r="A29" s="129"/>
      <c r="B29" s="130" t="s">
        <v>90</v>
      </c>
      <c r="C29" s="106"/>
      <c r="D29" s="131" t="s">
        <v>91</v>
      </c>
      <c r="E29" s="132">
        <v>242.82</v>
      </c>
      <c r="F29" s="132"/>
      <c r="G29" s="133"/>
      <c r="H29" s="111"/>
      <c r="I29" s="134"/>
    </row>
    <row r="30" spans="1:24" s="135" customFormat="1" ht="20.399999999999999" customHeight="1" x14ac:dyDescent="0.3">
      <c r="A30" s="129"/>
      <c r="B30" s="130" t="s">
        <v>129</v>
      </c>
      <c r="C30" s="106"/>
      <c r="D30" s="136"/>
      <c r="E30" s="132">
        <v>67430.638949999993</v>
      </c>
      <c r="F30" s="132"/>
      <c r="G30" s="133"/>
      <c r="H30" s="111"/>
      <c r="I30" s="134"/>
    </row>
    <row r="31" spans="1:24" s="135" customFormat="1" ht="20.399999999999999" customHeight="1" x14ac:dyDescent="0.3">
      <c r="A31" s="129"/>
      <c r="B31" s="130" t="s">
        <v>92</v>
      </c>
      <c r="C31" s="106"/>
      <c r="D31" s="137"/>
      <c r="E31" s="132">
        <v>61707.488677334011</v>
      </c>
      <c r="F31" s="132"/>
      <c r="G31" s="133"/>
      <c r="H31" s="111"/>
      <c r="I31" s="134"/>
    </row>
    <row r="32" spans="1:24" s="144" customFormat="1" ht="24" customHeight="1" x14ac:dyDescent="0.3">
      <c r="A32" s="138" t="s">
        <v>40</v>
      </c>
      <c r="B32" s="139" t="s">
        <v>93</v>
      </c>
      <c r="C32" s="106"/>
      <c r="D32" s="140"/>
      <c r="E32" s="141">
        <v>119686.35303176135</v>
      </c>
      <c r="F32" s="141">
        <v>106008.02366734139</v>
      </c>
      <c r="G32" s="142">
        <f>G33+G35+G36+G37</f>
        <v>114556.93790182871</v>
      </c>
      <c r="H32" s="111">
        <f>C32+E32-F32</f>
        <v>13678.329364419958</v>
      </c>
      <c r="I32" s="143"/>
    </row>
    <row r="33" spans="1:12" s="127" customFormat="1" ht="25.8" customHeight="1" x14ac:dyDescent="0.3">
      <c r="A33" s="121" t="s">
        <v>94</v>
      </c>
      <c r="B33" s="145" t="s">
        <v>95</v>
      </c>
      <c r="C33" s="106"/>
      <c r="D33" s="123">
        <v>0.87</v>
      </c>
      <c r="E33" s="124">
        <v>74376.519384023122</v>
      </c>
      <c r="F33" s="124">
        <v>70157.74452358039</v>
      </c>
      <c r="G33" s="125">
        <f>E33</f>
        <v>74376.519384023122</v>
      </c>
      <c r="H33" s="146">
        <f>E33-F33</f>
        <v>4218.7748604427325</v>
      </c>
      <c r="I33" s="126"/>
      <c r="L33" s="147"/>
    </row>
    <row r="34" spans="1:12" s="127" customFormat="1" ht="15" customHeight="1" x14ac:dyDescent="0.3">
      <c r="A34" s="121"/>
      <c r="B34" s="145" t="s">
        <v>109</v>
      </c>
      <c r="C34" s="106"/>
      <c r="D34" s="123">
        <v>0.13</v>
      </c>
      <c r="E34" s="124">
        <v>11113.732781520697</v>
      </c>
      <c r="F34" s="124">
        <v>10483.341135707415</v>
      </c>
      <c r="G34" s="125"/>
      <c r="H34" s="146">
        <f>E34-F34</f>
        <v>630.39164581328259</v>
      </c>
      <c r="I34" s="126"/>
      <c r="L34" s="147"/>
    </row>
    <row r="35" spans="1:12" s="153" customFormat="1" ht="27" customHeight="1" x14ac:dyDescent="0.3">
      <c r="A35" s="148" t="s">
        <v>96</v>
      </c>
      <c r="B35" s="122" t="s">
        <v>110</v>
      </c>
      <c r="C35" s="106"/>
      <c r="D35" s="149">
        <v>0.37</v>
      </c>
      <c r="E35" s="150">
        <v>31631.39330125121</v>
      </c>
      <c r="F35" s="150">
        <v>29837.201693936484</v>
      </c>
      <c r="G35" s="151">
        <f>E35</f>
        <v>31631.39330125121</v>
      </c>
      <c r="H35" s="146">
        <f>E35-F35</f>
        <v>1794.1916073147258</v>
      </c>
      <c r="I35" s="152"/>
    </row>
    <row r="36" spans="1:12" s="153" customFormat="1" ht="43.8" customHeight="1" x14ac:dyDescent="0.3">
      <c r="A36" s="148" t="s">
        <v>97</v>
      </c>
      <c r="B36" s="122" t="s">
        <v>99</v>
      </c>
      <c r="C36" s="106"/>
      <c r="D36" s="149">
        <v>0.06</v>
      </c>
      <c r="E36" s="150">
        <v>5129.4151299326286</v>
      </c>
      <c r="F36" s="150">
        <v>4838.4651395572682</v>
      </c>
      <c r="G36" s="151"/>
      <c r="H36" s="146">
        <f>E36-F36</f>
        <v>290.94999037536036</v>
      </c>
      <c r="I36" s="152"/>
    </row>
    <row r="37" spans="1:12" s="153" customFormat="1" ht="37.799999999999997" customHeight="1" x14ac:dyDescent="0.3">
      <c r="A37" s="148" t="s">
        <v>98</v>
      </c>
      <c r="B37" s="154" t="s">
        <v>130</v>
      </c>
      <c r="C37" s="106"/>
      <c r="D37" s="155">
        <v>0.1</v>
      </c>
      <c r="E37" s="150">
        <v>8549.0252165543807</v>
      </c>
      <c r="F37" s="150">
        <v>1174.6123102672395</v>
      </c>
      <c r="G37" s="151">
        <f t="shared" ref="G37:G42" si="0">E37</f>
        <v>8549.0252165543807</v>
      </c>
      <c r="H37" s="146">
        <f t="shared" ref="H37:H42" si="1">C37+E37-F37</f>
        <v>7374.4129062871416</v>
      </c>
      <c r="I37" s="152"/>
    </row>
    <row r="38" spans="1:12" s="161" customFormat="1" ht="39.6" customHeight="1" x14ac:dyDescent="0.3">
      <c r="A38" s="156" t="s">
        <v>101</v>
      </c>
      <c r="B38" s="154" t="s">
        <v>100</v>
      </c>
      <c r="C38" s="106"/>
      <c r="D38" s="157">
        <v>0.14000000000000001</v>
      </c>
      <c r="E38" s="158">
        <v>11968.635303176134</v>
      </c>
      <c r="F38" s="158">
        <v>11289.751992300293</v>
      </c>
      <c r="G38" s="159">
        <f t="shared" si="0"/>
        <v>11968.635303176134</v>
      </c>
      <c r="H38" s="111">
        <f t="shared" si="1"/>
        <v>678.88331087584083</v>
      </c>
      <c r="I38" s="160"/>
    </row>
    <row r="39" spans="1:12" s="164" customFormat="1" ht="23.4" customHeight="1" x14ac:dyDescent="0.3">
      <c r="A39" s="114" t="s">
        <v>103</v>
      </c>
      <c r="B39" s="115" t="s">
        <v>102</v>
      </c>
      <c r="C39" s="106"/>
      <c r="D39" s="162">
        <v>1.75</v>
      </c>
      <c r="E39" s="117">
        <v>149607.94128970167</v>
      </c>
      <c r="F39" s="117">
        <v>141121.89990375366</v>
      </c>
      <c r="G39" s="118">
        <f t="shared" si="0"/>
        <v>149607.94128970167</v>
      </c>
      <c r="H39" s="111">
        <f t="shared" si="1"/>
        <v>8486.0413859480177</v>
      </c>
      <c r="I39" s="163"/>
    </row>
    <row r="40" spans="1:12" s="120" customFormat="1" ht="25.8" customHeight="1" x14ac:dyDescent="0.3">
      <c r="A40" s="114" t="s">
        <v>111</v>
      </c>
      <c r="B40" s="115" t="s">
        <v>104</v>
      </c>
      <c r="C40" s="106"/>
      <c r="D40" s="116">
        <v>2.71</v>
      </c>
      <c r="E40" s="117">
        <v>231678.58336862375</v>
      </c>
      <c r="F40" s="117">
        <v>218537.34213666996</v>
      </c>
      <c r="G40" s="118">
        <f t="shared" si="0"/>
        <v>231678.58336862375</v>
      </c>
      <c r="H40" s="111">
        <f>C40+E40-F40</f>
        <v>13141.241231953783</v>
      </c>
      <c r="I40" s="119"/>
    </row>
    <row r="41" spans="1:12" s="166" customFormat="1" ht="20.399999999999999" customHeight="1" x14ac:dyDescent="0.3">
      <c r="A41" s="114" t="s">
        <v>131</v>
      </c>
      <c r="B41" s="115" t="s">
        <v>112</v>
      </c>
      <c r="C41" s="106"/>
      <c r="D41" s="162">
        <v>1.04</v>
      </c>
      <c r="E41" s="117">
        <v>88909.862252165578</v>
      </c>
      <c r="F41" s="117">
        <v>83866.729085659317</v>
      </c>
      <c r="G41" s="118">
        <f t="shared" si="0"/>
        <v>88909.862252165578</v>
      </c>
      <c r="H41" s="111">
        <f t="shared" si="1"/>
        <v>5043.1331665062607</v>
      </c>
      <c r="I41" s="165"/>
    </row>
    <row r="42" spans="1:12" s="171" customFormat="1" ht="46.2" customHeight="1" x14ac:dyDescent="0.3">
      <c r="A42" s="167">
        <v>2</v>
      </c>
      <c r="B42" s="168" t="s">
        <v>132</v>
      </c>
      <c r="C42" s="106">
        <v>49822.570000000007</v>
      </c>
      <c r="D42" s="169">
        <v>3.58</v>
      </c>
      <c r="E42" s="106">
        <v>303664.32</v>
      </c>
      <c r="F42" s="106">
        <v>288671.46000000002</v>
      </c>
      <c r="G42" s="118">
        <f t="shared" si="0"/>
        <v>303664.32</v>
      </c>
      <c r="H42" s="111">
        <f t="shared" si="1"/>
        <v>64815.429999999993</v>
      </c>
      <c r="I42" s="170">
        <f>E42/12/D42</f>
        <v>7068.5363128491617</v>
      </c>
    </row>
    <row r="43" spans="1:12" s="179" customFormat="1" ht="7.8" customHeight="1" x14ac:dyDescent="0.3">
      <c r="A43" s="172"/>
      <c r="B43" s="173"/>
      <c r="C43" s="174"/>
      <c r="D43" s="175"/>
      <c r="E43" s="176"/>
      <c r="F43" s="176"/>
      <c r="G43" s="175"/>
      <c r="H43" s="177"/>
      <c r="I43" s="178"/>
    </row>
    <row r="44" spans="1:12" s="186" customFormat="1" ht="25.8" customHeight="1" thickBot="1" x14ac:dyDescent="0.35">
      <c r="A44" s="180" t="s">
        <v>133</v>
      </c>
      <c r="B44" s="181" t="s">
        <v>54</v>
      </c>
      <c r="C44" s="182">
        <v>19928.98</v>
      </c>
      <c r="D44" s="183"/>
      <c r="E44" s="183"/>
      <c r="F44" s="183"/>
      <c r="G44" s="183"/>
      <c r="H44" s="184">
        <f>C44</f>
        <v>19928.98</v>
      </c>
      <c r="I44" s="185"/>
    </row>
    <row r="45" spans="1:12" s="112" customFormat="1" ht="26.4" customHeight="1" thickBot="1" x14ac:dyDescent="0.35">
      <c r="A45" s="187">
        <v>4</v>
      </c>
      <c r="B45" s="188" t="s">
        <v>105</v>
      </c>
      <c r="C45" s="189">
        <v>78090.082999999868</v>
      </c>
      <c r="D45" s="190">
        <v>1.92</v>
      </c>
      <c r="E45" s="191">
        <v>164199.87</v>
      </c>
      <c r="F45" s="191">
        <v>171580.69</v>
      </c>
      <c r="G45" s="189">
        <f>F53</f>
        <v>172953.51</v>
      </c>
      <c r="H45" s="192">
        <f>C45+E45-F45</f>
        <v>70709.262999999861</v>
      </c>
      <c r="I45" s="170">
        <f>E45/12/D45</f>
        <v>7126.73046875</v>
      </c>
    </row>
    <row r="46" spans="1:12" s="112" customFormat="1" ht="22.2" customHeight="1" x14ac:dyDescent="0.3">
      <c r="A46" s="193">
        <v>5</v>
      </c>
      <c r="B46" s="194" t="s">
        <v>106</v>
      </c>
      <c r="C46" s="195"/>
      <c r="D46" s="196"/>
      <c r="E46" s="197"/>
      <c r="F46" s="197"/>
      <c r="G46" s="198"/>
      <c r="H46" s="199"/>
    </row>
    <row r="47" spans="1:12" s="112" customFormat="1" ht="33" customHeight="1" x14ac:dyDescent="0.3">
      <c r="A47" s="200"/>
      <c r="B47" s="201" t="s">
        <v>134</v>
      </c>
      <c r="C47" s="174">
        <v>111648.32000000007</v>
      </c>
      <c r="D47" s="202" t="s">
        <v>135</v>
      </c>
      <c r="E47" s="117">
        <v>585205.44999999995</v>
      </c>
      <c r="F47" s="117">
        <v>600058.42000000004</v>
      </c>
      <c r="G47" s="118">
        <f t="shared" ref="G47:G48" si="2">E47</f>
        <v>585205.44999999995</v>
      </c>
      <c r="H47" s="111">
        <f>C47+E47-F47</f>
        <v>96795.349999999977</v>
      </c>
    </row>
    <row r="48" spans="1:12" s="112" customFormat="1" ht="29.4" customHeight="1" x14ac:dyDescent="0.25">
      <c r="A48" s="200"/>
      <c r="B48" s="203" t="s">
        <v>136</v>
      </c>
      <c r="C48" s="174">
        <v>342553.31000000017</v>
      </c>
      <c r="D48" s="204" t="s">
        <v>137</v>
      </c>
      <c r="E48" s="117">
        <v>779340.24</v>
      </c>
      <c r="F48" s="117">
        <v>746274.82</v>
      </c>
      <c r="G48" s="118">
        <f t="shared" si="2"/>
        <v>779340.24</v>
      </c>
      <c r="H48" s="111">
        <f t="shared" ref="H48:H50" si="3">C48+E48-F48</f>
        <v>375618.73000000033</v>
      </c>
    </row>
    <row r="49" spans="1:21" s="112" customFormat="1" ht="43.8" customHeight="1" x14ac:dyDescent="0.3">
      <c r="A49" s="205"/>
      <c r="B49" s="201" t="s">
        <v>138</v>
      </c>
      <c r="C49" s="174">
        <v>542223.04999999935</v>
      </c>
      <c r="D49" s="206" t="s">
        <v>139</v>
      </c>
      <c r="E49" s="117">
        <v>1896860.64</v>
      </c>
      <c r="F49" s="117">
        <v>1894457.22</v>
      </c>
      <c r="G49" s="207">
        <f>E49</f>
        <v>1896860.64</v>
      </c>
      <c r="H49" s="111">
        <f t="shared" si="3"/>
        <v>544626.46999999951</v>
      </c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</row>
    <row r="50" spans="1:21" s="217" customFormat="1" ht="40.200000000000003" customHeight="1" thickBot="1" x14ac:dyDescent="0.3">
      <c r="A50" s="208"/>
      <c r="B50" s="209" t="s">
        <v>140</v>
      </c>
      <c r="C50" s="210">
        <v>15993.459999999963</v>
      </c>
      <c r="D50" s="211" t="s">
        <v>141</v>
      </c>
      <c r="E50" s="212">
        <v>181526.01</v>
      </c>
      <c r="F50" s="212">
        <v>171972.68</v>
      </c>
      <c r="G50" s="212">
        <f>E50</f>
        <v>181526.01</v>
      </c>
      <c r="H50" s="213">
        <f t="shared" si="3"/>
        <v>25546.789999999979</v>
      </c>
      <c r="I50" s="214"/>
      <c r="J50" s="215"/>
      <c r="K50" s="215"/>
      <c r="L50" s="216"/>
      <c r="M50" s="215"/>
      <c r="N50" s="215"/>
      <c r="O50" s="215"/>
      <c r="P50" s="215"/>
      <c r="Q50" s="215"/>
      <c r="R50" s="215"/>
      <c r="S50" s="215"/>
      <c r="T50" s="215"/>
      <c r="U50" s="215"/>
    </row>
    <row r="51" spans="1:21" s="218" customFormat="1" ht="40.799999999999997" customHeight="1" thickBot="1" x14ac:dyDescent="0.35">
      <c r="A51" s="296" t="s">
        <v>35</v>
      </c>
      <c r="B51" s="297"/>
      <c r="C51" s="297"/>
      <c r="D51" s="297"/>
      <c r="E51" s="297"/>
      <c r="F51" s="297"/>
      <c r="G51" s="297"/>
      <c r="H51" s="298"/>
      <c r="I51" s="214"/>
      <c r="J51" s="215"/>
      <c r="K51" s="215"/>
      <c r="L51" s="215"/>
      <c r="M51" s="215"/>
      <c r="N51" s="215"/>
      <c r="O51" s="215"/>
      <c r="P51" s="215"/>
      <c r="Q51" s="215"/>
      <c r="R51" s="215"/>
      <c r="S51" s="215"/>
      <c r="T51" s="215"/>
      <c r="U51" s="215"/>
    </row>
    <row r="52" spans="1:21" s="221" customFormat="1" ht="64.8" customHeight="1" x14ac:dyDescent="0.3">
      <c r="A52" s="235" t="s">
        <v>36</v>
      </c>
      <c r="B52" s="236"/>
      <c r="C52" s="237"/>
      <c r="D52" s="238" t="s">
        <v>142</v>
      </c>
      <c r="E52" s="237" t="s">
        <v>143</v>
      </c>
      <c r="F52" s="237" t="s">
        <v>41</v>
      </c>
      <c r="G52" s="239" t="s">
        <v>125</v>
      </c>
      <c r="H52" s="240" t="s">
        <v>144</v>
      </c>
      <c r="I52" s="219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</row>
    <row r="53" spans="1:21" s="221" customFormat="1" ht="30.6" customHeight="1" x14ac:dyDescent="0.3">
      <c r="A53" s="241"/>
      <c r="B53" s="242"/>
      <c r="C53" s="243"/>
      <c r="D53" s="244">
        <v>-106414.27299999993</v>
      </c>
      <c r="E53" s="243" t="s">
        <v>105</v>
      </c>
      <c r="F53" s="245">
        <f>F54+F55+F56</f>
        <v>172953.51</v>
      </c>
      <c r="G53" s="245">
        <f>G54+G55+G56</f>
        <v>172953.51</v>
      </c>
      <c r="H53" s="242">
        <f>D53+F45-G45</f>
        <v>-107787.09299999994</v>
      </c>
      <c r="I53" s="219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</row>
    <row r="54" spans="1:21" s="221" customFormat="1" ht="30.6" customHeight="1" x14ac:dyDescent="0.3">
      <c r="A54" s="241"/>
      <c r="B54" s="242"/>
      <c r="C54" s="243"/>
      <c r="D54" s="244"/>
      <c r="E54" s="246" t="s">
        <v>115</v>
      </c>
      <c r="F54" s="248">
        <v>139180.84</v>
      </c>
      <c r="G54" s="248">
        <v>139180.84</v>
      </c>
      <c r="H54" s="242"/>
      <c r="I54" s="219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</row>
    <row r="55" spans="1:21" s="221" customFormat="1" ht="30.6" customHeight="1" x14ac:dyDescent="0.3">
      <c r="A55" s="241"/>
      <c r="B55" s="242"/>
      <c r="C55" s="243"/>
      <c r="D55" s="244"/>
      <c r="E55" s="247" t="s">
        <v>114</v>
      </c>
      <c r="F55" s="248">
        <v>11515.72</v>
      </c>
      <c r="G55" s="248">
        <v>11515.72</v>
      </c>
      <c r="H55" s="242"/>
      <c r="I55" s="219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</row>
    <row r="56" spans="1:21" s="221" customFormat="1" ht="30.6" customHeight="1" x14ac:dyDescent="0.25">
      <c r="A56" s="241"/>
      <c r="B56" s="242"/>
      <c r="C56" s="243"/>
      <c r="D56" s="244"/>
      <c r="E56" s="222" t="s">
        <v>147</v>
      </c>
      <c r="F56" s="249">
        <v>22256.95</v>
      </c>
      <c r="G56" s="249">
        <v>22256.95</v>
      </c>
      <c r="H56" s="242"/>
      <c r="I56" s="219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</row>
    <row r="57" spans="1:21" s="221" customFormat="1" ht="10.199999999999999" customHeight="1" x14ac:dyDescent="0.25">
      <c r="A57" s="252"/>
      <c r="B57" s="253"/>
      <c r="C57" s="254"/>
      <c r="D57" s="255"/>
      <c r="E57" s="256"/>
      <c r="F57" s="250"/>
      <c r="G57" s="250"/>
      <c r="H57" s="253"/>
      <c r="I57" s="219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</row>
    <row r="58" spans="1:21" s="221" customFormat="1" ht="55.2" customHeight="1" x14ac:dyDescent="0.25">
      <c r="A58" s="257"/>
      <c r="B58" s="258"/>
      <c r="C58" s="259"/>
      <c r="D58" s="260"/>
      <c r="E58" s="261" t="s">
        <v>116</v>
      </c>
      <c r="F58" s="262">
        <v>15141.89</v>
      </c>
      <c r="G58" s="262" t="s">
        <v>117</v>
      </c>
      <c r="H58" s="258"/>
      <c r="I58" s="219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</row>
    <row r="59" spans="1:21" s="221" customFormat="1" ht="54.6" customHeight="1" x14ac:dyDescent="0.3">
      <c r="A59" s="257"/>
      <c r="B59" s="258"/>
      <c r="C59" s="259"/>
      <c r="D59" s="260"/>
      <c r="E59" s="263" t="s">
        <v>113</v>
      </c>
      <c r="F59" s="262">
        <v>38866.129999999997</v>
      </c>
      <c r="G59" s="262" t="s">
        <v>117</v>
      </c>
      <c r="H59" s="258"/>
      <c r="I59" s="219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20"/>
      <c r="U59" s="220"/>
    </row>
    <row r="60" spans="1:21" s="224" customFormat="1" ht="27" customHeight="1" x14ac:dyDescent="0.3">
      <c r="A60" s="299" t="s">
        <v>148</v>
      </c>
      <c r="B60" s="299"/>
      <c r="C60" s="299"/>
      <c r="D60" s="299"/>
      <c r="E60" s="299"/>
      <c r="F60" s="299"/>
      <c r="G60" s="299"/>
      <c r="H60" s="299"/>
      <c r="I60" s="215"/>
      <c r="J60" s="215"/>
      <c r="K60" s="215"/>
      <c r="L60" s="215"/>
      <c r="M60" s="215"/>
      <c r="N60" s="215"/>
      <c r="O60" s="215"/>
      <c r="P60" s="215"/>
      <c r="Q60" s="215"/>
      <c r="R60" s="223"/>
      <c r="S60" s="223"/>
      <c r="T60" s="223"/>
      <c r="U60" s="223"/>
    </row>
    <row r="61" spans="1:21" s="153" customFormat="1" ht="87" customHeight="1" x14ac:dyDescent="0.3">
      <c r="A61" s="300" t="s">
        <v>145</v>
      </c>
      <c r="B61" s="300"/>
      <c r="C61" s="300"/>
      <c r="D61" s="300"/>
      <c r="E61" s="300"/>
      <c r="F61" s="300"/>
      <c r="G61" s="300"/>
      <c r="H61" s="300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</row>
    <row r="62" spans="1:21" s="153" customFormat="1" ht="63.6" customHeight="1" x14ac:dyDescent="0.3">
      <c r="A62" s="300" t="s">
        <v>60</v>
      </c>
      <c r="B62" s="300"/>
      <c r="C62" s="300"/>
      <c r="D62" s="300"/>
      <c r="E62" s="300"/>
      <c r="F62" s="300"/>
      <c r="G62" s="225"/>
      <c r="H62" s="225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</row>
    <row r="63" spans="1:21" s="153" customFormat="1" ht="18" customHeight="1" x14ac:dyDescent="0.3">
      <c r="A63" s="301"/>
      <c r="B63" s="301"/>
      <c r="C63" s="301"/>
      <c r="D63" s="301"/>
      <c r="E63" s="301"/>
      <c r="F63" s="301"/>
      <c r="G63" s="301"/>
      <c r="H63" s="301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</row>
    <row r="64" spans="1:21" s="153" customFormat="1" ht="18" customHeight="1" x14ac:dyDescent="0.3">
      <c r="A64" s="294" t="s">
        <v>59</v>
      </c>
      <c r="B64" s="294"/>
      <c r="C64" s="294"/>
      <c r="D64" s="294"/>
      <c r="E64" s="294"/>
      <c r="F64" s="294"/>
      <c r="G64" s="294"/>
      <c r="H64" s="64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</row>
    <row r="65" spans="1:21" s="153" customFormat="1" ht="43.8" customHeight="1" x14ac:dyDescent="0.3">
      <c r="A65" s="226"/>
      <c r="B65" s="66"/>
      <c r="C65" s="251"/>
      <c r="D65" s="73"/>
      <c r="E65" s="229"/>
      <c r="F65" s="229"/>
      <c r="G65" s="75"/>
      <c r="H65" s="64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</row>
    <row r="66" spans="1:21" s="164" customFormat="1" ht="43.8" customHeight="1" x14ac:dyDescent="0.3">
      <c r="A66" s="226"/>
      <c r="B66" s="66"/>
      <c r="C66" s="227"/>
      <c r="D66" s="228"/>
      <c r="E66" s="229">
        <f>E25+E42+E45</f>
        <v>1356107.9100000001</v>
      </c>
      <c r="F66" s="321">
        <f t="shared" ref="F66:G66" si="4">F25+F42+F45</f>
        <v>1298113.03</v>
      </c>
      <c r="G66" s="321">
        <f t="shared" si="4"/>
        <v>1364861.55</v>
      </c>
      <c r="H66" s="64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</row>
    <row r="67" spans="1:21" s="120" customFormat="1" ht="43.8" customHeight="1" x14ac:dyDescent="0.3">
      <c r="A67" s="226"/>
      <c r="B67" s="66"/>
      <c r="C67" s="227"/>
      <c r="D67" s="228"/>
      <c r="E67" s="229"/>
      <c r="F67" s="229"/>
      <c r="G67" s="75"/>
      <c r="H67" s="64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</row>
    <row r="71" spans="1:21" s="230" customFormat="1" ht="43.8" customHeight="1" x14ac:dyDescent="0.3">
      <c r="A71" s="226"/>
      <c r="B71" s="66"/>
      <c r="C71" s="227"/>
      <c r="D71" s="228"/>
      <c r="E71" s="229"/>
      <c r="F71" s="229"/>
      <c r="G71" s="75"/>
      <c r="H71" s="64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</row>
    <row r="89" spans="1:21" s="70" customFormat="1" ht="43.8" customHeight="1" x14ac:dyDescent="0.3">
      <c r="A89" s="226"/>
      <c r="B89" s="66"/>
      <c r="C89" s="227"/>
      <c r="D89" s="228"/>
      <c r="E89" s="229"/>
      <c r="F89" s="229"/>
      <c r="G89" s="75"/>
      <c r="H89" s="64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</row>
    <row r="90" spans="1:21" s="70" customFormat="1" ht="43.8" customHeight="1" x14ac:dyDescent="0.3">
      <c r="A90" s="226"/>
      <c r="B90" s="66"/>
      <c r="C90" s="227"/>
      <c r="D90" s="228"/>
      <c r="E90" s="229"/>
      <c r="F90" s="229"/>
      <c r="G90" s="75"/>
      <c r="H90" s="64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</row>
    <row r="91" spans="1:21" s="70" customFormat="1" ht="43.8" customHeight="1" x14ac:dyDescent="0.3">
      <c r="A91" s="226"/>
      <c r="B91" s="66"/>
      <c r="C91" s="227"/>
      <c r="D91" s="228"/>
      <c r="E91" s="229"/>
      <c r="F91" s="229"/>
      <c r="G91" s="75"/>
      <c r="H91" s="64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</row>
    <row r="93" spans="1:21" s="231" customFormat="1" ht="43.8" customHeight="1" x14ac:dyDescent="0.3">
      <c r="A93" s="226"/>
      <c r="B93" s="66"/>
      <c r="C93" s="227"/>
      <c r="D93" s="228"/>
      <c r="E93" s="229"/>
      <c r="F93" s="229"/>
      <c r="G93" s="75"/>
      <c r="H93" s="64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</row>
    <row r="98" spans="1:21" s="231" customFormat="1" ht="43.8" customHeight="1" x14ac:dyDescent="0.3">
      <c r="A98" s="226"/>
      <c r="B98" s="66"/>
      <c r="C98" s="227"/>
      <c r="D98" s="228"/>
      <c r="E98" s="229"/>
      <c r="F98" s="229"/>
      <c r="G98" s="75"/>
      <c r="H98" s="64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</row>
    <row r="100" spans="1:21" s="95" customFormat="1" ht="43.8" customHeight="1" x14ac:dyDescent="0.3">
      <c r="A100" s="226"/>
      <c r="B100" s="66"/>
      <c r="C100" s="227"/>
      <c r="D100" s="228"/>
      <c r="E100" s="229"/>
      <c r="F100" s="229"/>
      <c r="G100" s="75"/>
      <c r="H100" s="64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</row>
    <row r="101" spans="1:21" s="95" customFormat="1" ht="43.8" customHeight="1" x14ac:dyDescent="0.3">
      <c r="A101" s="226"/>
      <c r="B101" s="66"/>
      <c r="C101" s="227"/>
      <c r="D101" s="228"/>
      <c r="E101" s="229"/>
      <c r="F101" s="229"/>
      <c r="G101" s="75"/>
      <c r="H101" s="64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</row>
    <row r="102" spans="1:21" s="112" customFormat="1" ht="43.8" customHeight="1" x14ac:dyDescent="0.3">
      <c r="A102" s="226"/>
      <c r="B102" s="66"/>
      <c r="C102" s="227"/>
      <c r="D102" s="228"/>
      <c r="E102" s="229"/>
      <c r="F102" s="229"/>
      <c r="G102" s="75"/>
      <c r="H102" s="64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</row>
    <row r="103" spans="1:21" s="120" customFormat="1" ht="43.8" customHeight="1" x14ac:dyDescent="0.3">
      <c r="A103" s="226"/>
      <c r="B103" s="66"/>
      <c r="C103" s="227"/>
      <c r="D103" s="228"/>
      <c r="E103" s="229"/>
      <c r="F103" s="229"/>
      <c r="G103" s="75"/>
      <c r="H103" s="64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</row>
    <row r="104" spans="1:21" s="127" customFormat="1" ht="43.8" customHeight="1" x14ac:dyDescent="0.3">
      <c r="A104" s="226"/>
      <c r="B104" s="66"/>
      <c r="C104" s="227"/>
      <c r="D104" s="228"/>
      <c r="E104" s="229"/>
      <c r="F104" s="229"/>
      <c r="G104" s="75"/>
      <c r="H104" s="64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</row>
    <row r="105" spans="1:21" s="127" customFormat="1" ht="43.8" customHeight="1" x14ac:dyDescent="0.3">
      <c r="A105" s="226"/>
      <c r="B105" s="66"/>
      <c r="C105" s="227"/>
      <c r="D105" s="228"/>
      <c r="E105" s="229"/>
      <c r="F105" s="229"/>
      <c r="G105" s="75"/>
      <c r="H105" s="64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</row>
    <row r="106" spans="1:21" s="135" customFormat="1" ht="43.8" customHeight="1" x14ac:dyDescent="0.3">
      <c r="A106" s="226"/>
      <c r="B106" s="66"/>
      <c r="C106" s="227"/>
      <c r="D106" s="228"/>
      <c r="E106" s="229"/>
      <c r="F106" s="229"/>
      <c r="G106" s="75"/>
      <c r="H106" s="64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</row>
    <row r="107" spans="1:21" s="135" customFormat="1" ht="43.8" customHeight="1" x14ac:dyDescent="0.3">
      <c r="A107" s="226"/>
      <c r="B107" s="66"/>
      <c r="C107" s="227"/>
      <c r="D107" s="228"/>
      <c r="E107" s="229"/>
      <c r="F107" s="229"/>
      <c r="G107" s="75"/>
      <c r="H107" s="64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</row>
    <row r="108" spans="1:21" s="135" customFormat="1" ht="43.8" customHeight="1" x14ac:dyDescent="0.3">
      <c r="A108" s="226"/>
      <c r="B108" s="66"/>
      <c r="C108" s="227"/>
      <c r="D108" s="228"/>
      <c r="E108" s="229"/>
      <c r="F108" s="229"/>
      <c r="G108" s="75"/>
      <c r="H108" s="64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66"/>
      <c r="U108" s="66"/>
    </row>
    <row r="109" spans="1:21" s="144" customFormat="1" ht="43.8" customHeight="1" x14ac:dyDescent="0.3">
      <c r="A109" s="226"/>
      <c r="B109" s="66"/>
      <c r="C109" s="227"/>
      <c r="D109" s="228"/>
      <c r="E109" s="229"/>
      <c r="F109" s="229"/>
      <c r="G109" s="75"/>
      <c r="H109" s="64"/>
      <c r="I109" s="66"/>
      <c r="J109" s="66"/>
      <c r="K109" s="66"/>
      <c r="L109" s="66"/>
      <c r="M109" s="66"/>
      <c r="N109" s="66"/>
      <c r="O109" s="66"/>
      <c r="P109" s="66"/>
      <c r="Q109" s="66"/>
      <c r="R109" s="66"/>
      <c r="S109" s="66"/>
      <c r="T109" s="66"/>
      <c r="U109" s="66"/>
    </row>
    <row r="110" spans="1:21" s="127" customFormat="1" ht="43.8" customHeight="1" x14ac:dyDescent="0.3">
      <c r="A110" s="226"/>
      <c r="B110" s="66"/>
      <c r="C110" s="227"/>
      <c r="D110" s="228"/>
      <c r="E110" s="229"/>
      <c r="F110" s="229"/>
      <c r="G110" s="75"/>
      <c r="H110" s="64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</row>
    <row r="111" spans="1:21" s="153" customFormat="1" ht="43.8" customHeight="1" x14ac:dyDescent="0.3">
      <c r="A111" s="226"/>
      <c r="B111" s="66"/>
      <c r="C111" s="227"/>
      <c r="D111" s="228"/>
      <c r="E111" s="229"/>
      <c r="F111" s="229"/>
      <c r="G111" s="75"/>
      <c r="H111" s="64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</row>
    <row r="112" spans="1:21" s="153" customFormat="1" ht="43.8" customHeight="1" x14ac:dyDescent="0.3">
      <c r="A112" s="226"/>
      <c r="B112" s="66"/>
      <c r="C112" s="227"/>
      <c r="D112" s="228"/>
      <c r="E112" s="229"/>
      <c r="F112" s="229"/>
      <c r="G112" s="75"/>
      <c r="H112" s="64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66"/>
      <c r="U112" s="66"/>
    </row>
    <row r="113" spans="1:21" s="153" customFormat="1" ht="43.8" customHeight="1" x14ac:dyDescent="0.3">
      <c r="A113" s="226"/>
      <c r="B113" s="66"/>
      <c r="C113" s="227"/>
      <c r="D113" s="228"/>
      <c r="E113" s="229"/>
      <c r="F113" s="229"/>
      <c r="G113" s="75"/>
      <c r="H113" s="64"/>
      <c r="I113" s="66"/>
      <c r="J113" s="66"/>
      <c r="K113" s="66"/>
      <c r="L113" s="66"/>
      <c r="M113" s="66"/>
      <c r="N113" s="66"/>
      <c r="O113" s="66"/>
      <c r="P113" s="66"/>
      <c r="Q113" s="66"/>
      <c r="R113" s="66"/>
      <c r="S113" s="66"/>
      <c r="T113" s="66"/>
      <c r="U113" s="66"/>
    </row>
    <row r="114" spans="1:21" s="153" customFormat="1" ht="43.8" customHeight="1" x14ac:dyDescent="0.3">
      <c r="A114" s="226"/>
      <c r="B114" s="66"/>
      <c r="C114" s="227"/>
      <c r="D114" s="228"/>
      <c r="E114" s="229"/>
      <c r="F114" s="229"/>
      <c r="G114" s="75"/>
      <c r="H114" s="64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66"/>
      <c r="U114" s="66"/>
    </row>
    <row r="115" spans="1:21" s="164" customFormat="1" ht="43.8" customHeight="1" x14ac:dyDescent="0.3">
      <c r="A115" s="226"/>
      <c r="B115" s="66"/>
      <c r="C115" s="227"/>
      <c r="D115" s="228"/>
      <c r="E115" s="229"/>
      <c r="F115" s="229"/>
      <c r="G115" s="75"/>
      <c r="H115" s="64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66"/>
      <c r="U115" s="66"/>
    </row>
    <row r="116" spans="1:21" s="120" customFormat="1" ht="43.8" customHeight="1" x14ac:dyDescent="0.3">
      <c r="A116" s="226"/>
      <c r="B116" s="66"/>
      <c r="C116" s="227"/>
      <c r="D116" s="228"/>
      <c r="E116" s="229"/>
      <c r="F116" s="229"/>
      <c r="G116" s="75"/>
      <c r="H116" s="64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66"/>
      <c r="U116" s="66"/>
    </row>
    <row r="117" spans="1:21" s="232" customFormat="1" ht="43.8" customHeight="1" x14ac:dyDescent="0.3">
      <c r="A117" s="226"/>
      <c r="B117" s="66"/>
      <c r="C117" s="227"/>
      <c r="D117" s="228"/>
      <c r="E117" s="229"/>
      <c r="F117" s="229"/>
      <c r="G117" s="75"/>
      <c r="H117" s="64"/>
      <c r="I117" s="66"/>
      <c r="J117" s="66"/>
      <c r="K117" s="66"/>
      <c r="L117" s="66"/>
      <c r="M117" s="66"/>
      <c r="N117" s="66"/>
      <c r="O117" s="66"/>
      <c r="P117" s="66"/>
      <c r="Q117" s="66"/>
      <c r="R117" s="66"/>
      <c r="S117" s="66"/>
      <c r="T117" s="66"/>
      <c r="U117" s="66"/>
    </row>
    <row r="118" spans="1:21" s="112" customFormat="1" ht="43.8" customHeight="1" x14ac:dyDescent="0.3">
      <c r="A118" s="226"/>
      <c r="B118" s="66"/>
      <c r="C118" s="227"/>
      <c r="D118" s="228"/>
      <c r="E118" s="229"/>
      <c r="F118" s="229"/>
      <c r="G118" s="75"/>
      <c r="H118" s="64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66"/>
      <c r="U118" s="66"/>
    </row>
    <row r="119" spans="1:21" s="112" customFormat="1" ht="43.8" customHeight="1" x14ac:dyDescent="0.3">
      <c r="A119" s="226"/>
      <c r="B119" s="66"/>
      <c r="C119" s="227"/>
      <c r="D119" s="228"/>
      <c r="E119" s="229"/>
      <c r="F119" s="229"/>
      <c r="G119" s="75"/>
      <c r="H119" s="64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</row>
    <row r="120" spans="1:21" s="112" customFormat="1" ht="43.8" customHeight="1" x14ac:dyDescent="0.3">
      <c r="A120" s="226"/>
      <c r="B120" s="66"/>
      <c r="C120" s="227"/>
      <c r="D120" s="228"/>
      <c r="E120" s="229"/>
      <c r="F120" s="229"/>
      <c r="G120" s="75"/>
      <c r="H120" s="64"/>
      <c r="I120" s="66"/>
      <c r="J120" s="66"/>
      <c r="K120" s="66"/>
      <c r="L120" s="66"/>
      <c r="M120" s="66"/>
      <c r="N120" s="66"/>
      <c r="O120" s="66"/>
      <c r="P120" s="66"/>
      <c r="Q120" s="66"/>
      <c r="R120" s="66"/>
      <c r="S120" s="66"/>
      <c r="T120" s="66"/>
      <c r="U120" s="66"/>
    </row>
    <row r="121" spans="1:21" s="112" customFormat="1" ht="43.8" customHeight="1" x14ac:dyDescent="0.3">
      <c r="A121" s="226"/>
      <c r="B121" s="66"/>
      <c r="C121" s="227"/>
      <c r="D121" s="228"/>
      <c r="E121" s="229"/>
      <c r="F121" s="229"/>
      <c r="G121" s="75"/>
      <c r="H121" s="64"/>
      <c r="I121" s="66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66"/>
      <c r="U121" s="66"/>
    </row>
    <row r="124" spans="1:21" s="233" customFormat="1" ht="43.8" customHeight="1" x14ac:dyDescent="0.3">
      <c r="A124" s="226"/>
      <c r="B124" s="66"/>
      <c r="C124" s="227"/>
      <c r="D124" s="228"/>
      <c r="E124" s="229"/>
      <c r="F124" s="229"/>
      <c r="G124" s="75"/>
      <c r="H124" s="64"/>
      <c r="I124" s="66"/>
      <c r="J124" s="66"/>
      <c r="K124" s="66"/>
      <c r="L124" s="66"/>
      <c r="M124" s="66"/>
      <c r="N124" s="66"/>
      <c r="O124" s="66"/>
      <c r="P124" s="66"/>
      <c r="Q124" s="66"/>
      <c r="R124" s="66"/>
      <c r="S124" s="66"/>
      <c r="T124" s="66"/>
      <c r="U124" s="66"/>
    </row>
    <row r="125" spans="1:21" s="231" customFormat="1" ht="43.8" customHeight="1" x14ac:dyDescent="0.3">
      <c r="A125" s="226"/>
      <c r="B125" s="66"/>
      <c r="C125" s="227"/>
      <c r="D125" s="228"/>
      <c r="E125" s="229"/>
      <c r="F125" s="229"/>
      <c r="G125" s="75"/>
      <c r="H125" s="64"/>
      <c r="I125" s="66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66"/>
      <c r="U125" s="66"/>
    </row>
    <row r="126" spans="1:21" s="231" customFormat="1" ht="43.8" customHeight="1" x14ac:dyDescent="0.3">
      <c r="A126" s="226"/>
      <c r="B126" s="66"/>
      <c r="C126" s="227"/>
      <c r="D126" s="228"/>
      <c r="E126" s="229"/>
      <c r="F126" s="229"/>
      <c r="G126" s="75"/>
      <c r="H126" s="64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66"/>
      <c r="U126" s="66"/>
    </row>
    <row r="135" spans="1:21" s="120" customFormat="1" ht="43.8" customHeight="1" x14ac:dyDescent="0.3">
      <c r="A135" s="226"/>
      <c r="B135" s="66"/>
      <c r="C135" s="227"/>
      <c r="D135" s="228"/>
      <c r="E135" s="229"/>
      <c r="F135" s="229"/>
      <c r="G135" s="75"/>
      <c r="H135" s="64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66"/>
      <c r="U135" s="66"/>
    </row>
    <row r="147" spans="1:21" s="70" customFormat="1" ht="43.8" customHeight="1" x14ac:dyDescent="0.3">
      <c r="A147" s="226"/>
      <c r="B147" s="66"/>
      <c r="C147" s="227"/>
      <c r="D147" s="228"/>
      <c r="E147" s="229"/>
      <c r="F147" s="229"/>
      <c r="G147" s="75"/>
      <c r="H147" s="64"/>
      <c r="I147" s="66"/>
      <c r="J147" s="66"/>
      <c r="K147" s="66"/>
      <c r="L147" s="66"/>
      <c r="M147" s="66"/>
      <c r="N147" s="66"/>
      <c r="O147" s="66"/>
      <c r="P147" s="66"/>
      <c r="Q147" s="66"/>
      <c r="R147" s="66"/>
      <c r="S147" s="66"/>
      <c r="T147" s="66"/>
      <c r="U147" s="66"/>
    </row>
    <row r="148" spans="1:21" s="70" customFormat="1" ht="43.8" customHeight="1" x14ac:dyDescent="0.3">
      <c r="A148" s="226"/>
      <c r="B148" s="66"/>
      <c r="C148" s="227"/>
      <c r="D148" s="228"/>
      <c r="E148" s="229"/>
      <c r="F148" s="229"/>
      <c r="G148" s="75"/>
      <c r="H148" s="64"/>
      <c r="I148" s="66"/>
      <c r="J148" s="66"/>
      <c r="K148" s="66"/>
      <c r="L148" s="66"/>
      <c r="M148" s="66"/>
      <c r="N148" s="66"/>
      <c r="O148" s="66"/>
      <c r="P148" s="66"/>
      <c r="Q148" s="66"/>
      <c r="R148" s="66"/>
      <c r="S148" s="66"/>
      <c r="T148" s="66"/>
      <c r="U148" s="66"/>
    </row>
    <row r="149" spans="1:21" s="70" customFormat="1" ht="43.8" customHeight="1" x14ac:dyDescent="0.3">
      <c r="A149" s="226"/>
      <c r="B149" s="66"/>
      <c r="C149" s="227"/>
      <c r="D149" s="228"/>
      <c r="E149" s="229"/>
      <c r="F149" s="229"/>
      <c r="G149" s="75"/>
      <c r="H149" s="64"/>
      <c r="I149" s="66"/>
      <c r="J149" s="66"/>
      <c r="K149" s="66"/>
      <c r="L149" s="66"/>
      <c r="M149" s="66"/>
      <c r="N149" s="66"/>
      <c r="O149" s="66"/>
      <c r="P149" s="66"/>
      <c r="Q149" s="66"/>
      <c r="R149" s="66"/>
      <c r="S149" s="66"/>
      <c r="T149" s="66"/>
      <c r="U149" s="66"/>
    </row>
    <row r="151" spans="1:21" s="231" customFormat="1" ht="43.8" customHeight="1" x14ac:dyDescent="0.3">
      <c r="A151" s="226"/>
      <c r="B151" s="66"/>
      <c r="C151" s="227"/>
      <c r="D151" s="228"/>
      <c r="E151" s="229"/>
      <c r="F151" s="229"/>
      <c r="G151" s="75"/>
      <c r="H151" s="64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</row>
    <row r="156" spans="1:21" s="231" customFormat="1" ht="43.8" customHeight="1" x14ac:dyDescent="0.3">
      <c r="A156" s="226"/>
      <c r="B156" s="66"/>
      <c r="C156" s="227"/>
      <c r="D156" s="228"/>
      <c r="E156" s="229"/>
      <c r="F156" s="229"/>
      <c r="G156" s="75"/>
      <c r="H156" s="64"/>
      <c r="I156" s="66"/>
      <c r="J156" s="66"/>
      <c r="K156" s="66"/>
      <c r="L156" s="66"/>
      <c r="M156" s="66"/>
      <c r="N156" s="66"/>
      <c r="O156" s="66"/>
      <c r="P156" s="66"/>
      <c r="Q156" s="66"/>
      <c r="R156" s="66"/>
      <c r="S156" s="66"/>
      <c r="T156" s="66"/>
      <c r="U156" s="66"/>
    </row>
    <row r="158" spans="1:21" s="95" customFormat="1" ht="43.8" customHeight="1" x14ac:dyDescent="0.3">
      <c r="A158" s="226"/>
      <c r="B158" s="66"/>
      <c r="C158" s="227"/>
      <c r="D158" s="228"/>
      <c r="E158" s="229"/>
      <c r="F158" s="229"/>
      <c r="G158" s="75"/>
      <c r="H158" s="64"/>
      <c r="I158" s="66"/>
      <c r="J158" s="66"/>
      <c r="K158" s="66"/>
      <c r="L158" s="66"/>
      <c r="M158" s="66"/>
      <c r="N158" s="66"/>
      <c r="O158" s="66"/>
      <c r="P158" s="66"/>
      <c r="Q158" s="66"/>
      <c r="R158" s="66"/>
      <c r="S158" s="66"/>
      <c r="T158" s="66"/>
      <c r="U158" s="66"/>
    </row>
    <row r="159" spans="1:21" s="95" customFormat="1" ht="43.8" customHeight="1" x14ac:dyDescent="0.3">
      <c r="A159" s="226"/>
      <c r="B159" s="66"/>
      <c r="C159" s="227"/>
      <c r="D159" s="228"/>
      <c r="E159" s="229"/>
      <c r="F159" s="229"/>
      <c r="G159" s="75"/>
      <c r="H159" s="64"/>
      <c r="I159" s="66"/>
      <c r="J159" s="66"/>
      <c r="K159" s="66"/>
      <c r="L159" s="66"/>
      <c r="M159" s="66"/>
      <c r="N159" s="66"/>
      <c r="O159" s="66"/>
      <c r="P159" s="66"/>
      <c r="Q159" s="66"/>
      <c r="R159" s="66"/>
      <c r="S159" s="66"/>
      <c r="T159" s="66"/>
      <c r="U159" s="66"/>
    </row>
    <row r="160" spans="1:21" s="112" customFormat="1" ht="43.8" customHeight="1" x14ac:dyDescent="0.3">
      <c r="A160" s="226"/>
      <c r="B160" s="66"/>
      <c r="C160" s="227"/>
      <c r="D160" s="228"/>
      <c r="E160" s="229"/>
      <c r="F160" s="229"/>
      <c r="G160" s="75"/>
      <c r="H160" s="64"/>
      <c r="I160" s="66"/>
      <c r="J160" s="66"/>
      <c r="K160" s="66"/>
      <c r="L160" s="66"/>
      <c r="M160" s="66"/>
      <c r="N160" s="66"/>
      <c r="O160" s="66"/>
      <c r="P160" s="66"/>
      <c r="Q160" s="66"/>
      <c r="R160" s="66"/>
      <c r="S160" s="66"/>
      <c r="T160" s="66"/>
      <c r="U160" s="66"/>
    </row>
    <row r="161" spans="1:21" s="120" customFormat="1" ht="43.8" customHeight="1" x14ac:dyDescent="0.3">
      <c r="A161" s="226"/>
      <c r="B161" s="66"/>
      <c r="C161" s="227"/>
      <c r="D161" s="228"/>
      <c r="E161" s="229"/>
      <c r="F161" s="229"/>
      <c r="G161" s="75"/>
      <c r="H161" s="64"/>
      <c r="I161" s="66"/>
      <c r="J161" s="66"/>
      <c r="K161" s="66"/>
      <c r="L161" s="66"/>
      <c r="M161" s="66"/>
      <c r="N161" s="66"/>
      <c r="O161" s="66"/>
      <c r="P161" s="66"/>
      <c r="Q161" s="66"/>
      <c r="R161" s="66"/>
      <c r="S161" s="66"/>
      <c r="T161" s="66"/>
      <c r="U161" s="66"/>
    </row>
    <row r="162" spans="1:21" s="127" customFormat="1" ht="43.8" customHeight="1" x14ac:dyDescent="0.3">
      <c r="A162" s="226"/>
      <c r="B162" s="66"/>
      <c r="C162" s="227"/>
      <c r="D162" s="228"/>
      <c r="E162" s="229"/>
      <c r="F162" s="229"/>
      <c r="G162" s="75"/>
      <c r="H162" s="64"/>
      <c r="I162" s="66"/>
      <c r="J162" s="66"/>
      <c r="K162" s="66"/>
      <c r="L162" s="66"/>
      <c r="M162" s="66"/>
      <c r="N162" s="66"/>
      <c r="O162" s="66"/>
      <c r="P162" s="66"/>
      <c r="Q162" s="66"/>
      <c r="R162" s="66"/>
      <c r="S162" s="66"/>
      <c r="T162" s="66"/>
      <c r="U162" s="66"/>
    </row>
    <row r="163" spans="1:21" s="127" customFormat="1" ht="43.8" customHeight="1" x14ac:dyDescent="0.3">
      <c r="A163" s="226"/>
      <c r="B163" s="66"/>
      <c r="C163" s="227"/>
      <c r="D163" s="228"/>
      <c r="E163" s="229"/>
      <c r="F163" s="229"/>
      <c r="G163" s="75"/>
      <c r="H163" s="64"/>
      <c r="I163" s="66"/>
      <c r="J163" s="66"/>
      <c r="K163" s="66"/>
      <c r="L163" s="66"/>
      <c r="M163" s="66"/>
      <c r="N163" s="66"/>
      <c r="O163" s="66"/>
      <c r="P163" s="66"/>
      <c r="Q163" s="66"/>
      <c r="R163" s="66"/>
      <c r="S163" s="66"/>
      <c r="T163" s="66"/>
      <c r="U163" s="66"/>
    </row>
    <row r="164" spans="1:21" s="135" customFormat="1" ht="43.8" customHeight="1" x14ac:dyDescent="0.3">
      <c r="A164" s="226"/>
      <c r="B164" s="66"/>
      <c r="C164" s="227"/>
      <c r="D164" s="228"/>
      <c r="E164" s="229"/>
      <c r="F164" s="229"/>
      <c r="G164" s="75"/>
      <c r="H164" s="64"/>
      <c r="I164" s="66"/>
      <c r="J164" s="66"/>
      <c r="K164" s="66"/>
      <c r="L164" s="66"/>
      <c r="M164" s="66"/>
      <c r="N164" s="66"/>
      <c r="O164" s="66"/>
      <c r="P164" s="66"/>
      <c r="Q164" s="66"/>
      <c r="R164" s="66"/>
      <c r="S164" s="66"/>
      <c r="T164" s="66"/>
      <c r="U164" s="66"/>
    </row>
    <row r="165" spans="1:21" s="135" customFormat="1" ht="43.8" customHeight="1" x14ac:dyDescent="0.3">
      <c r="A165" s="226"/>
      <c r="B165" s="66"/>
      <c r="C165" s="227"/>
      <c r="D165" s="228"/>
      <c r="E165" s="229"/>
      <c r="F165" s="229"/>
      <c r="G165" s="75"/>
      <c r="H165" s="64"/>
      <c r="I165" s="66"/>
      <c r="J165" s="66"/>
      <c r="K165" s="66"/>
      <c r="L165" s="66"/>
      <c r="M165" s="66"/>
      <c r="N165" s="66"/>
      <c r="O165" s="66"/>
      <c r="P165" s="66"/>
      <c r="Q165" s="66"/>
      <c r="R165" s="66"/>
      <c r="S165" s="66"/>
      <c r="T165" s="66"/>
      <c r="U165" s="66"/>
    </row>
    <row r="166" spans="1:21" s="135" customFormat="1" ht="43.8" customHeight="1" x14ac:dyDescent="0.3">
      <c r="A166" s="226"/>
      <c r="B166" s="66"/>
      <c r="C166" s="227"/>
      <c r="D166" s="228"/>
      <c r="E166" s="229"/>
      <c r="F166" s="229"/>
      <c r="G166" s="75"/>
      <c r="H166" s="64"/>
      <c r="I166" s="66"/>
      <c r="J166" s="66"/>
      <c r="K166" s="66"/>
      <c r="L166" s="66"/>
      <c r="M166" s="66"/>
      <c r="N166" s="66"/>
      <c r="O166" s="66"/>
      <c r="P166" s="66"/>
      <c r="Q166" s="66"/>
      <c r="R166" s="66"/>
      <c r="S166" s="66"/>
      <c r="T166" s="66"/>
      <c r="U166" s="66"/>
    </row>
    <row r="167" spans="1:21" s="144" customFormat="1" ht="43.8" customHeight="1" x14ac:dyDescent="0.3">
      <c r="A167" s="226"/>
      <c r="B167" s="66"/>
      <c r="C167" s="227"/>
      <c r="D167" s="228"/>
      <c r="E167" s="229"/>
      <c r="F167" s="229"/>
      <c r="G167" s="75"/>
      <c r="H167" s="64"/>
      <c r="I167" s="66"/>
      <c r="J167" s="66"/>
      <c r="K167" s="66"/>
      <c r="L167" s="66"/>
      <c r="M167" s="66"/>
      <c r="N167" s="66"/>
      <c r="O167" s="66"/>
      <c r="P167" s="66"/>
      <c r="Q167" s="66"/>
      <c r="R167" s="66"/>
      <c r="S167" s="66"/>
      <c r="T167" s="66"/>
      <c r="U167" s="66"/>
    </row>
    <row r="168" spans="1:21" s="127" customFormat="1" ht="43.8" customHeight="1" x14ac:dyDescent="0.3">
      <c r="A168" s="226"/>
      <c r="B168" s="66"/>
      <c r="C168" s="227"/>
      <c r="D168" s="228"/>
      <c r="E168" s="229"/>
      <c r="F168" s="229"/>
      <c r="G168" s="75"/>
      <c r="H168" s="64"/>
      <c r="I168" s="66"/>
      <c r="J168" s="66"/>
      <c r="K168" s="66"/>
      <c r="L168" s="66"/>
      <c r="M168" s="66"/>
      <c r="N168" s="66"/>
      <c r="O168" s="66"/>
      <c r="P168" s="66"/>
      <c r="Q168" s="66"/>
      <c r="R168" s="66"/>
      <c r="S168" s="66"/>
      <c r="T168" s="66"/>
      <c r="U168" s="66"/>
    </row>
    <row r="169" spans="1:21" s="153" customFormat="1" ht="43.8" customHeight="1" x14ac:dyDescent="0.3">
      <c r="A169" s="226"/>
      <c r="B169" s="66"/>
      <c r="C169" s="227"/>
      <c r="D169" s="228"/>
      <c r="E169" s="229"/>
      <c r="F169" s="229"/>
      <c r="G169" s="75"/>
      <c r="H169" s="64"/>
      <c r="I169" s="66"/>
      <c r="J169" s="66"/>
      <c r="K169" s="66"/>
      <c r="L169" s="66"/>
      <c r="M169" s="66"/>
      <c r="N169" s="66"/>
      <c r="O169" s="66"/>
      <c r="P169" s="66"/>
      <c r="Q169" s="66"/>
      <c r="R169" s="66"/>
      <c r="S169" s="66"/>
      <c r="T169" s="66"/>
      <c r="U169" s="66"/>
    </row>
    <row r="170" spans="1:21" s="153" customFormat="1" ht="43.8" customHeight="1" x14ac:dyDescent="0.3">
      <c r="A170" s="226"/>
      <c r="B170" s="66"/>
      <c r="C170" s="227"/>
      <c r="D170" s="228"/>
      <c r="E170" s="229"/>
      <c r="F170" s="229"/>
      <c r="G170" s="75"/>
      <c r="H170" s="64"/>
      <c r="I170" s="66"/>
      <c r="J170" s="66"/>
      <c r="K170" s="66"/>
      <c r="L170" s="66"/>
      <c r="M170" s="66"/>
      <c r="N170" s="66"/>
      <c r="O170" s="66"/>
      <c r="P170" s="66"/>
      <c r="Q170" s="66"/>
      <c r="R170" s="66"/>
      <c r="S170" s="66"/>
      <c r="T170" s="66"/>
      <c r="U170" s="66"/>
    </row>
    <row r="171" spans="1:21" s="153" customFormat="1" ht="43.8" customHeight="1" x14ac:dyDescent="0.3">
      <c r="A171" s="226"/>
      <c r="B171" s="66"/>
      <c r="C171" s="227"/>
      <c r="D171" s="228"/>
      <c r="E171" s="229"/>
      <c r="F171" s="229"/>
      <c r="G171" s="75"/>
      <c r="H171" s="64"/>
      <c r="I171" s="66"/>
      <c r="J171" s="66"/>
      <c r="K171" s="66"/>
      <c r="L171" s="66"/>
      <c r="M171" s="66"/>
      <c r="N171" s="66"/>
      <c r="O171" s="66"/>
      <c r="P171" s="66"/>
      <c r="Q171" s="66"/>
      <c r="R171" s="66"/>
      <c r="S171" s="66"/>
      <c r="T171" s="66"/>
      <c r="U171" s="66"/>
    </row>
    <row r="172" spans="1:21" s="153" customFormat="1" ht="43.8" customHeight="1" x14ac:dyDescent="0.3">
      <c r="A172" s="226"/>
      <c r="B172" s="66"/>
      <c r="C172" s="227"/>
      <c r="D172" s="228"/>
      <c r="E172" s="229"/>
      <c r="F172" s="229"/>
      <c r="G172" s="75"/>
      <c r="H172" s="64"/>
      <c r="I172" s="66"/>
      <c r="J172" s="66"/>
      <c r="K172" s="66"/>
      <c r="L172" s="66"/>
      <c r="M172" s="66"/>
      <c r="N172" s="66"/>
      <c r="O172" s="66"/>
      <c r="P172" s="66"/>
      <c r="Q172" s="66"/>
      <c r="R172" s="66"/>
      <c r="S172" s="66"/>
      <c r="T172" s="66"/>
      <c r="U172" s="66"/>
    </row>
    <row r="173" spans="1:21" s="164" customFormat="1" ht="43.8" customHeight="1" x14ac:dyDescent="0.3">
      <c r="A173" s="226"/>
      <c r="B173" s="66"/>
      <c r="C173" s="227"/>
      <c r="D173" s="228"/>
      <c r="E173" s="229"/>
      <c r="F173" s="229"/>
      <c r="G173" s="75"/>
      <c r="H173" s="64"/>
      <c r="I173" s="66"/>
      <c r="J173" s="66"/>
      <c r="K173" s="66"/>
      <c r="L173" s="66"/>
      <c r="M173" s="66"/>
      <c r="N173" s="66"/>
      <c r="O173" s="66"/>
      <c r="P173" s="66"/>
      <c r="Q173" s="66"/>
      <c r="R173" s="66"/>
      <c r="S173" s="66"/>
      <c r="T173" s="66"/>
      <c r="U173" s="66"/>
    </row>
    <row r="174" spans="1:21" s="120" customFormat="1" ht="43.8" customHeight="1" x14ac:dyDescent="0.3">
      <c r="A174" s="226"/>
      <c r="B174" s="66"/>
      <c r="C174" s="227"/>
      <c r="D174" s="228"/>
      <c r="E174" s="229"/>
      <c r="F174" s="229"/>
      <c r="G174" s="75"/>
      <c r="H174" s="64"/>
      <c r="I174" s="66"/>
      <c r="J174" s="66"/>
      <c r="K174" s="66"/>
      <c r="L174" s="66"/>
      <c r="M174" s="66"/>
      <c r="N174" s="66"/>
      <c r="O174" s="66"/>
      <c r="P174" s="66"/>
      <c r="Q174" s="66"/>
      <c r="R174" s="66"/>
      <c r="S174" s="66"/>
      <c r="T174" s="66"/>
      <c r="U174" s="66"/>
    </row>
    <row r="175" spans="1:21" s="232" customFormat="1" ht="43.8" customHeight="1" x14ac:dyDescent="0.3">
      <c r="A175" s="226"/>
      <c r="B175" s="66"/>
      <c r="C175" s="227"/>
      <c r="D175" s="228"/>
      <c r="E175" s="229"/>
      <c r="F175" s="229"/>
      <c r="G175" s="75"/>
      <c r="H175" s="64"/>
      <c r="I175" s="66"/>
      <c r="J175" s="66"/>
      <c r="K175" s="66"/>
      <c r="L175" s="66"/>
      <c r="M175" s="66"/>
      <c r="N175" s="66"/>
      <c r="O175" s="66"/>
      <c r="P175" s="66"/>
      <c r="Q175" s="66"/>
      <c r="R175" s="66"/>
      <c r="S175" s="66"/>
      <c r="T175" s="66"/>
      <c r="U175" s="66"/>
    </row>
    <row r="176" spans="1:21" s="112" customFormat="1" ht="43.8" customHeight="1" x14ac:dyDescent="0.3">
      <c r="A176" s="226"/>
      <c r="B176" s="66"/>
      <c r="C176" s="227"/>
      <c r="D176" s="228"/>
      <c r="E176" s="229"/>
      <c r="F176" s="229"/>
      <c r="G176" s="75"/>
      <c r="H176" s="64"/>
      <c r="I176" s="66"/>
      <c r="J176" s="66"/>
      <c r="K176" s="66"/>
      <c r="L176" s="66"/>
      <c r="M176" s="66"/>
      <c r="N176" s="66"/>
      <c r="O176" s="66"/>
      <c r="P176" s="66"/>
      <c r="Q176" s="66"/>
      <c r="R176" s="66"/>
      <c r="S176" s="66"/>
      <c r="T176" s="66"/>
      <c r="U176" s="66"/>
    </row>
    <row r="177" spans="1:21" s="112" customFormat="1" ht="43.8" customHeight="1" x14ac:dyDescent="0.3">
      <c r="A177" s="226"/>
      <c r="B177" s="66"/>
      <c r="C177" s="227"/>
      <c r="D177" s="228"/>
      <c r="E177" s="229"/>
      <c r="F177" s="229"/>
      <c r="G177" s="75"/>
      <c r="H177" s="64"/>
      <c r="I177" s="66"/>
      <c r="J177" s="66"/>
      <c r="K177" s="66"/>
      <c r="L177" s="66"/>
      <c r="M177" s="66"/>
      <c r="N177" s="66"/>
      <c r="O177" s="66"/>
      <c r="P177" s="66"/>
      <c r="Q177" s="66"/>
      <c r="R177" s="66"/>
      <c r="S177" s="66"/>
      <c r="T177" s="66"/>
      <c r="U177" s="66"/>
    </row>
    <row r="178" spans="1:21" s="112" customFormat="1" ht="43.8" customHeight="1" x14ac:dyDescent="0.3">
      <c r="A178" s="226"/>
      <c r="B178" s="66"/>
      <c r="C178" s="227"/>
      <c r="D178" s="228"/>
      <c r="E178" s="229"/>
      <c r="F178" s="229"/>
      <c r="G178" s="75"/>
      <c r="H178" s="64"/>
      <c r="I178" s="66"/>
      <c r="J178" s="66"/>
      <c r="K178" s="66"/>
      <c r="L178" s="66"/>
      <c r="M178" s="66"/>
      <c r="N178" s="66"/>
      <c r="O178" s="66"/>
      <c r="P178" s="66"/>
      <c r="Q178" s="66"/>
      <c r="R178" s="66"/>
      <c r="S178" s="66"/>
      <c r="T178" s="66"/>
      <c r="U178" s="66"/>
    </row>
    <row r="179" spans="1:21" s="112" customFormat="1" ht="43.8" customHeight="1" x14ac:dyDescent="0.3">
      <c r="A179" s="226"/>
      <c r="B179" s="66"/>
      <c r="C179" s="227"/>
      <c r="D179" s="228"/>
      <c r="E179" s="229"/>
      <c r="F179" s="229"/>
      <c r="G179" s="75"/>
      <c r="H179" s="64"/>
      <c r="I179" s="66"/>
      <c r="J179" s="66"/>
      <c r="K179" s="66"/>
      <c r="L179" s="66"/>
      <c r="M179" s="66"/>
      <c r="N179" s="66"/>
      <c r="O179" s="66"/>
      <c r="P179" s="66"/>
      <c r="Q179" s="66"/>
      <c r="R179" s="66"/>
      <c r="S179" s="66"/>
      <c r="T179" s="66"/>
      <c r="U179" s="66"/>
    </row>
    <row r="180" spans="1:21" s="112" customFormat="1" ht="43.8" customHeight="1" x14ac:dyDescent="0.3">
      <c r="A180" s="226"/>
      <c r="B180" s="66"/>
      <c r="C180" s="227"/>
      <c r="D180" s="228"/>
      <c r="E180" s="229"/>
      <c r="F180" s="229"/>
      <c r="G180" s="75"/>
      <c r="H180" s="64"/>
      <c r="I180" s="66"/>
      <c r="J180" s="66"/>
      <c r="K180" s="66"/>
      <c r="L180" s="66"/>
      <c r="M180" s="66"/>
      <c r="N180" s="66"/>
      <c r="O180" s="66"/>
      <c r="P180" s="66"/>
      <c r="Q180" s="66"/>
      <c r="R180" s="66"/>
      <c r="S180" s="66"/>
      <c r="T180" s="66"/>
      <c r="U180" s="66"/>
    </row>
    <row r="183" spans="1:21" s="233" customFormat="1" ht="43.8" customHeight="1" x14ac:dyDescent="0.3">
      <c r="A183" s="226"/>
      <c r="B183" s="66"/>
      <c r="C183" s="227"/>
      <c r="D183" s="228"/>
      <c r="E183" s="229"/>
      <c r="F183" s="229"/>
      <c r="G183" s="75"/>
      <c r="H183" s="64"/>
      <c r="I183" s="66"/>
      <c r="J183" s="66"/>
      <c r="K183" s="66"/>
      <c r="L183" s="66"/>
      <c r="M183" s="66"/>
      <c r="N183" s="66"/>
      <c r="O183" s="66"/>
      <c r="P183" s="66"/>
      <c r="Q183" s="66"/>
      <c r="R183" s="66"/>
      <c r="S183" s="66"/>
      <c r="T183" s="66"/>
      <c r="U183" s="66"/>
    </row>
    <row r="184" spans="1:21" s="231" customFormat="1" ht="43.8" customHeight="1" x14ac:dyDescent="0.3">
      <c r="A184" s="226"/>
      <c r="B184" s="66"/>
      <c r="C184" s="227"/>
      <c r="D184" s="228"/>
      <c r="E184" s="229"/>
      <c r="F184" s="229"/>
      <c r="G184" s="75"/>
      <c r="H184" s="64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</row>
    <row r="185" spans="1:21" s="231" customFormat="1" ht="43.8" customHeight="1" x14ac:dyDescent="0.3">
      <c r="A185" s="226"/>
      <c r="B185" s="66"/>
      <c r="C185" s="227"/>
      <c r="D185" s="228"/>
      <c r="E185" s="229"/>
      <c r="F185" s="229"/>
      <c r="G185" s="75"/>
      <c r="H185" s="64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</row>
    <row r="196" spans="1:21" s="120" customFormat="1" ht="43.8" customHeight="1" x14ac:dyDescent="0.3">
      <c r="A196" s="226"/>
      <c r="B196" s="66"/>
      <c r="C196" s="227"/>
      <c r="D196" s="228"/>
      <c r="E196" s="229"/>
      <c r="F196" s="229"/>
      <c r="G196" s="75"/>
      <c r="H196" s="64"/>
      <c r="I196" s="66"/>
      <c r="J196" s="66"/>
      <c r="K196" s="66"/>
      <c r="L196" s="66"/>
      <c r="M196" s="66"/>
      <c r="N196" s="66"/>
      <c r="O196" s="66"/>
      <c r="P196" s="66"/>
      <c r="Q196" s="66"/>
      <c r="R196" s="66"/>
      <c r="S196" s="66"/>
      <c r="T196" s="66"/>
      <c r="U196" s="66"/>
    </row>
    <row r="208" spans="1:21" s="70" customFormat="1" ht="43.8" customHeight="1" x14ac:dyDescent="0.3">
      <c r="A208" s="226"/>
      <c r="B208" s="66"/>
      <c r="C208" s="227"/>
      <c r="D208" s="228"/>
      <c r="E208" s="229"/>
      <c r="F208" s="229"/>
      <c r="G208" s="75"/>
      <c r="H208" s="64"/>
      <c r="I208" s="66"/>
      <c r="J208" s="66"/>
      <c r="K208" s="66"/>
      <c r="L208" s="66"/>
      <c r="M208" s="66"/>
      <c r="N208" s="66"/>
      <c r="O208" s="66"/>
      <c r="P208" s="66"/>
      <c r="Q208" s="66"/>
      <c r="R208" s="66"/>
      <c r="S208" s="66"/>
      <c r="T208" s="66"/>
      <c r="U208" s="66"/>
    </row>
    <row r="209" spans="1:21" s="70" customFormat="1" ht="43.8" customHeight="1" x14ac:dyDescent="0.3">
      <c r="A209" s="226"/>
      <c r="B209" s="66"/>
      <c r="C209" s="227"/>
      <c r="D209" s="228"/>
      <c r="E209" s="229"/>
      <c r="F209" s="229"/>
      <c r="G209" s="75"/>
      <c r="H209" s="64"/>
      <c r="I209" s="66"/>
      <c r="J209" s="66"/>
      <c r="K209" s="66"/>
      <c r="L209" s="66"/>
      <c r="M209" s="66"/>
      <c r="N209" s="66"/>
      <c r="O209" s="66"/>
      <c r="P209" s="66"/>
      <c r="Q209" s="66"/>
      <c r="R209" s="66"/>
      <c r="S209" s="66"/>
      <c r="T209" s="66"/>
      <c r="U209" s="66"/>
    </row>
    <row r="210" spans="1:21" s="70" customFormat="1" ht="43.8" customHeight="1" x14ac:dyDescent="0.3">
      <c r="A210" s="226"/>
      <c r="B210" s="66"/>
      <c r="C210" s="227"/>
      <c r="D210" s="228"/>
      <c r="E210" s="229"/>
      <c r="F210" s="229"/>
      <c r="G210" s="75"/>
      <c r="H210" s="64"/>
      <c r="I210" s="66"/>
      <c r="J210" s="66"/>
      <c r="K210" s="66"/>
      <c r="L210" s="66"/>
      <c r="M210" s="66"/>
      <c r="N210" s="66"/>
      <c r="O210" s="66"/>
      <c r="P210" s="66"/>
      <c r="Q210" s="66"/>
      <c r="R210" s="66"/>
      <c r="S210" s="66"/>
      <c r="T210" s="66"/>
      <c r="U210" s="66"/>
    </row>
    <row r="212" spans="1:21" s="231" customFormat="1" ht="43.8" customHeight="1" x14ac:dyDescent="0.3">
      <c r="A212" s="226"/>
      <c r="B212" s="66"/>
      <c r="C212" s="227"/>
      <c r="D212" s="228"/>
      <c r="E212" s="229"/>
      <c r="F212" s="229"/>
      <c r="G212" s="75"/>
      <c r="H212" s="64"/>
      <c r="I212" s="66"/>
      <c r="J212" s="66"/>
      <c r="K212" s="66"/>
      <c r="L212" s="66"/>
      <c r="M212" s="66"/>
      <c r="N212" s="66"/>
      <c r="O212" s="66"/>
      <c r="P212" s="66"/>
      <c r="Q212" s="66"/>
      <c r="R212" s="66"/>
      <c r="S212" s="66"/>
      <c r="T212" s="66"/>
      <c r="U212" s="66"/>
    </row>
    <row r="217" spans="1:21" s="231" customFormat="1" ht="43.8" customHeight="1" x14ac:dyDescent="0.3">
      <c r="A217" s="226"/>
      <c r="B217" s="66"/>
      <c r="C217" s="227"/>
      <c r="D217" s="228"/>
      <c r="E217" s="229"/>
      <c r="F217" s="229"/>
      <c r="G217" s="75"/>
      <c r="H217" s="64"/>
      <c r="I217" s="66"/>
      <c r="J217" s="66"/>
      <c r="K217" s="66"/>
      <c r="L217" s="66"/>
      <c r="M217" s="66"/>
      <c r="N217" s="66"/>
      <c r="O217" s="66"/>
      <c r="P217" s="66"/>
      <c r="Q217" s="66"/>
      <c r="R217" s="66"/>
      <c r="S217" s="66"/>
      <c r="T217" s="66"/>
      <c r="U217" s="66"/>
    </row>
    <row r="219" spans="1:21" s="95" customFormat="1" ht="43.8" customHeight="1" x14ac:dyDescent="0.3">
      <c r="A219" s="226"/>
      <c r="B219" s="66"/>
      <c r="C219" s="227"/>
      <c r="D219" s="228"/>
      <c r="E219" s="229"/>
      <c r="F219" s="229"/>
      <c r="G219" s="75"/>
      <c r="H219" s="64"/>
      <c r="I219" s="66"/>
      <c r="J219" s="66"/>
      <c r="K219" s="66"/>
      <c r="L219" s="66"/>
      <c r="M219" s="66"/>
      <c r="N219" s="66"/>
      <c r="O219" s="66"/>
      <c r="P219" s="66"/>
      <c r="Q219" s="66"/>
      <c r="R219" s="66"/>
      <c r="S219" s="66"/>
      <c r="T219" s="66"/>
      <c r="U219" s="66"/>
    </row>
    <row r="220" spans="1:21" s="95" customFormat="1" ht="43.8" customHeight="1" x14ac:dyDescent="0.3">
      <c r="A220" s="226"/>
      <c r="B220" s="66"/>
      <c r="C220" s="227"/>
      <c r="D220" s="228"/>
      <c r="E220" s="229"/>
      <c r="F220" s="229"/>
      <c r="G220" s="75"/>
      <c r="H220" s="64"/>
      <c r="I220" s="66"/>
      <c r="J220" s="66"/>
      <c r="K220" s="66"/>
      <c r="L220" s="66"/>
      <c r="M220" s="66"/>
      <c r="N220" s="66"/>
      <c r="O220" s="66"/>
      <c r="P220" s="66"/>
      <c r="Q220" s="66"/>
      <c r="R220" s="66"/>
      <c r="S220" s="66"/>
      <c r="T220" s="66"/>
      <c r="U220" s="66"/>
    </row>
    <row r="221" spans="1:21" s="112" customFormat="1" ht="43.8" customHeight="1" x14ac:dyDescent="0.3">
      <c r="A221" s="226"/>
      <c r="B221" s="66"/>
      <c r="C221" s="227"/>
      <c r="D221" s="228"/>
      <c r="E221" s="229"/>
      <c r="F221" s="229"/>
      <c r="G221" s="75"/>
      <c r="H221" s="64"/>
      <c r="I221" s="66"/>
      <c r="J221" s="66"/>
      <c r="K221" s="66"/>
      <c r="L221" s="66"/>
      <c r="M221" s="66"/>
      <c r="N221" s="66"/>
      <c r="O221" s="66"/>
      <c r="P221" s="66"/>
      <c r="Q221" s="66"/>
      <c r="R221" s="66"/>
      <c r="S221" s="66"/>
      <c r="T221" s="66"/>
      <c r="U221" s="66"/>
    </row>
    <row r="222" spans="1:21" s="120" customFormat="1" ht="43.8" customHeight="1" x14ac:dyDescent="0.3">
      <c r="A222" s="226"/>
      <c r="B222" s="66"/>
      <c r="C222" s="227"/>
      <c r="D222" s="228"/>
      <c r="E222" s="229"/>
      <c r="F222" s="229"/>
      <c r="G222" s="75"/>
      <c r="H222" s="64"/>
      <c r="I222" s="66"/>
      <c r="J222" s="66"/>
      <c r="K222" s="66"/>
      <c r="L222" s="66"/>
      <c r="M222" s="66"/>
      <c r="N222" s="66"/>
      <c r="O222" s="66"/>
      <c r="P222" s="66"/>
      <c r="Q222" s="66"/>
      <c r="R222" s="66"/>
      <c r="S222" s="66"/>
      <c r="T222" s="66"/>
      <c r="U222" s="66"/>
    </row>
    <row r="223" spans="1:21" s="127" customFormat="1" ht="43.8" customHeight="1" x14ac:dyDescent="0.3">
      <c r="A223" s="226"/>
      <c r="B223" s="66"/>
      <c r="C223" s="227"/>
      <c r="D223" s="228"/>
      <c r="E223" s="229"/>
      <c r="F223" s="229"/>
      <c r="G223" s="75"/>
      <c r="H223" s="64"/>
      <c r="I223" s="66"/>
      <c r="J223" s="66"/>
      <c r="K223" s="66"/>
      <c r="L223" s="66"/>
      <c r="M223" s="66"/>
      <c r="N223" s="66"/>
      <c r="O223" s="66"/>
      <c r="P223" s="66"/>
      <c r="Q223" s="66"/>
      <c r="R223" s="66"/>
      <c r="S223" s="66"/>
      <c r="T223" s="66"/>
      <c r="U223" s="66"/>
    </row>
    <row r="224" spans="1:21" s="127" customFormat="1" ht="43.8" customHeight="1" x14ac:dyDescent="0.3">
      <c r="A224" s="226"/>
      <c r="B224" s="66"/>
      <c r="C224" s="227"/>
      <c r="D224" s="228"/>
      <c r="E224" s="229"/>
      <c r="F224" s="229"/>
      <c r="G224" s="75"/>
      <c r="H224" s="64"/>
      <c r="I224" s="66"/>
      <c r="J224" s="66"/>
      <c r="K224" s="66"/>
      <c r="L224" s="66"/>
      <c r="M224" s="66"/>
      <c r="N224" s="66"/>
      <c r="O224" s="66"/>
      <c r="P224" s="66"/>
      <c r="Q224" s="66"/>
      <c r="R224" s="66"/>
      <c r="S224" s="66"/>
      <c r="T224" s="66"/>
      <c r="U224" s="66"/>
    </row>
    <row r="225" spans="1:21" s="135" customFormat="1" ht="43.8" customHeight="1" x14ac:dyDescent="0.3">
      <c r="A225" s="226"/>
      <c r="B225" s="66"/>
      <c r="C225" s="227"/>
      <c r="D225" s="228"/>
      <c r="E225" s="229"/>
      <c r="F225" s="229"/>
      <c r="G225" s="75"/>
      <c r="H225" s="64"/>
      <c r="I225" s="66"/>
      <c r="J225" s="66"/>
      <c r="K225" s="66"/>
      <c r="L225" s="66"/>
      <c r="M225" s="66"/>
      <c r="N225" s="66"/>
      <c r="O225" s="66"/>
      <c r="P225" s="66"/>
      <c r="Q225" s="66"/>
      <c r="R225" s="66"/>
      <c r="S225" s="66"/>
      <c r="T225" s="66"/>
      <c r="U225" s="66"/>
    </row>
    <row r="226" spans="1:21" s="135" customFormat="1" ht="43.8" customHeight="1" x14ac:dyDescent="0.3">
      <c r="A226" s="226"/>
      <c r="B226" s="66"/>
      <c r="C226" s="227"/>
      <c r="D226" s="228"/>
      <c r="E226" s="229"/>
      <c r="F226" s="229"/>
      <c r="G226" s="75"/>
      <c r="H226" s="64"/>
      <c r="I226" s="66"/>
      <c r="J226" s="66"/>
      <c r="K226" s="66"/>
      <c r="L226" s="66"/>
      <c r="M226" s="66"/>
      <c r="N226" s="66"/>
      <c r="O226" s="66"/>
      <c r="P226" s="66"/>
      <c r="Q226" s="66"/>
      <c r="R226" s="66"/>
      <c r="S226" s="66"/>
      <c r="T226" s="66"/>
      <c r="U226" s="66"/>
    </row>
    <row r="227" spans="1:21" s="135" customFormat="1" ht="43.8" customHeight="1" x14ac:dyDescent="0.3">
      <c r="A227" s="226"/>
      <c r="B227" s="66"/>
      <c r="C227" s="227"/>
      <c r="D227" s="228"/>
      <c r="E227" s="229"/>
      <c r="F227" s="229"/>
      <c r="G227" s="75"/>
      <c r="H227" s="64"/>
      <c r="I227" s="66"/>
      <c r="J227" s="66"/>
      <c r="K227" s="66"/>
      <c r="L227" s="66"/>
      <c r="M227" s="66"/>
      <c r="N227" s="66"/>
      <c r="O227" s="66"/>
      <c r="P227" s="66"/>
      <c r="Q227" s="66"/>
      <c r="R227" s="66"/>
      <c r="S227" s="66"/>
      <c r="T227" s="66"/>
      <c r="U227" s="66"/>
    </row>
    <row r="228" spans="1:21" s="144" customFormat="1" ht="43.8" customHeight="1" x14ac:dyDescent="0.3">
      <c r="A228" s="226"/>
      <c r="B228" s="66"/>
      <c r="C228" s="227"/>
      <c r="D228" s="228"/>
      <c r="E228" s="229"/>
      <c r="F228" s="229"/>
      <c r="G228" s="75"/>
      <c r="H228" s="64"/>
      <c r="I228" s="66"/>
      <c r="J228" s="66"/>
      <c r="K228" s="66"/>
      <c r="L228" s="66"/>
      <c r="M228" s="66"/>
      <c r="N228" s="66"/>
      <c r="O228" s="66"/>
      <c r="P228" s="66"/>
      <c r="Q228" s="66"/>
      <c r="R228" s="66"/>
      <c r="S228" s="66"/>
      <c r="T228" s="66"/>
      <c r="U228" s="66"/>
    </row>
    <row r="229" spans="1:21" s="127" customFormat="1" ht="43.8" customHeight="1" x14ac:dyDescent="0.3">
      <c r="A229" s="226"/>
      <c r="B229" s="66"/>
      <c r="C229" s="227"/>
      <c r="D229" s="228"/>
      <c r="E229" s="229"/>
      <c r="F229" s="229"/>
      <c r="G229" s="75"/>
      <c r="H229" s="64"/>
      <c r="I229" s="66"/>
      <c r="J229" s="66"/>
      <c r="K229" s="66"/>
      <c r="L229" s="66"/>
      <c r="M229" s="66"/>
      <c r="N229" s="66"/>
      <c r="O229" s="66"/>
      <c r="P229" s="66"/>
      <c r="Q229" s="66"/>
      <c r="R229" s="66"/>
      <c r="S229" s="66"/>
      <c r="T229" s="66"/>
      <c r="U229" s="66"/>
    </row>
    <row r="230" spans="1:21" s="153" customFormat="1" ht="43.8" customHeight="1" x14ac:dyDescent="0.3">
      <c r="A230" s="226"/>
      <c r="B230" s="66"/>
      <c r="C230" s="227"/>
      <c r="D230" s="228"/>
      <c r="E230" s="229"/>
      <c r="F230" s="229"/>
      <c r="G230" s="75"/>
      <c r="H230" s="64"/>
      <c r="I230" s="66"/>
      <c r="J230" s="66"/>
      <c r="K230" s="66"/>
      <c r="L230" s="66"/>
      <c r="M230" s="66"/>
      <c r="N230" s="66"/>
      <c r="O230" s="66"/>
      <c r="P230" s="66"/>
      <c r="Q230" s="66"/>
      <c r="R230" s="66"/>
      <c r="S230" s="66"/>
      <c r="T230" s="66"/>
      <c r="U230" s="66"/>
    </row>
    <row r="231" spans="1:21" s="153" customFormat="1" ht="43.8" customHeight="1" x14ac:dyDescent="0.3">
      <c r="A231" s="226"/>
      <c r="B231" s="66"/>
      <c r="C231" s="227"/>
      <c r="D231" s="228"/>
      <c r="E231" s="229"/>
      <c r="F231" s="229"/>
      <c r="G231" s="75"/>
      <c r="H231" s="64"/>
      <c r="I231" s="66"/>
      <c r="J231" s="66"/>
      <c r="K231" s="66"/>
      <c r="L231" s="66"/>
      <c r="M231" s="66"/>
      <c r="N231" s="66"/>
      <c r="O231" s="66"/>
      <c r="P231" s="66"/>
      <c r="Q231" s="66"/>
      <c r="R231" s="66"/>
      <c r="S231" s="66"/>
      <c r="T231" s="66"/>
      <c r="U231" s="66"/>
    </row>
    <row r="232" spans="1:21" s="153" customFormat="1" ht="43.8" customHeight="1" x14ac:dyDescent="0.3">
      <c r="A232" s="226"/>
      <c r="B232" s="66"/>
      <c r="C232" s="227"/>
      <c r="D232" s="228"/>
      <c r="E232" s="229"/>
      <c r="F232" s="229"/>
      <c r="G232" s="75"/>
      <c r="H232" s="64"/>
      <c r="I232" s="66"/>
      <c r="J232" s="66"/>
      <c r="K232" s="66"/>
      <c r="L232" s="66"/>
      <c r="M232" s="66"/>
      <c r="N232" s="66"/>
      <c r="O232" s="66"/>
      <c r="P232" s="66"/>
      <c r="Q232" s="66"/>
      <c r="R232" s="66"/>
      <c r="S232" s="66"/>
      <c r="T232" s="66"/>
      <c r="U232" s="66"/>
    </row>
    <row r="233" spans="1:21" s="153" customFormat="1" ht="43.8" customHeight="1" x14ac:dyDescent="0.3">
      <c r="A233" s="226"/>
      <c r="B233" s="66"/>
      <c r="C233" s="227"/>
      <c r="D233" s="228"/>
      <c r="E233" s="229"/>
      <c r="F233" s="229"/>
      <c r="G233" s="75"/>
      <c r="H233" s="64"/>
      <c r="I233" s="66"/>
      <c r="J233" s="66"/>
      <c r="K233" s="66"/>
      <c r="L233" s="66"/>
      <c r="M233" s="66"/>
      <c r="N233" s="66"/>
      <c r="O233" s="66"/>
      <c r="P233" s="66"/>
      <c r="Q233" s="66"/>
      <c r="R233" s="66"/>
      <c r="S233" s="66"/>
      <c r="T233" s="66"/>
      <c r="U233" s="66"/>
    </row>
    <row r="234" spans="1:21" s="164" customFormat="1" ht="43.8" customHeight="1" x14ac:dyDescent="0.3">
      <c r="A234" s="226"/>
      <c r="B234" s="66"/>
      <c r="C234" s="227"/>
      <c r="D234" s="228"/>
      <c r="E234" s="229"/>
      <c r="F234" s="229"/>
      <c r="G234" s="75"/>
      <c r="H234" s="64"/>
      <c r="I234" s="66"/>
      <c r="J234" s="66"/>
      <c r="K234" s="66"/>
      <c r="L234" s="66"/>
      <c r="M234" s="66"/>
      <c r="N234" s="66"/>
      <c r="O234" s="66"/>
      <c r="P234" s="66"/>
      <c r="Q234" s="66"/>
      <c r="R234" s="66"/>
      <c r="S234" s="66"/>
      <c r="T234" s="66"/>
      <c r="U234" s="66"/>
    </row>
    <row r="235" spans="1:21" s="120" customFormat="1" ht="43.8" customHeight="1" x14ac:dyDescent="0.3">
      <c r="A235" s="226"/>
      <c r="B235" s="66"/>
      <c r="C235" s="227"/>
      <c r="D235" s="228"/>
      <c r="E235" s="229"/>
      <c r="F235" s="229"/>
      <c r="G235" s="75"/>
      <c r="H235" s="64"/>
      <c r="I235" s="66"/>
      <c r="J235" s="66"/>
      <c r="K235" s="66"/>
      <c r="L235" s="66"/>
      <c r="M235" s="66"/>
      <c r="N235" s="66"/>
      <c r="O235" s="66"/>
      <c r="P235" s="66"/>
      <c r="Q235" s="66"/>
      <c r="R235" s="66"/>
      <c r="S235" s="66"/>
      <c r="T235" s="66"/>
      <c r="U235" s="66"/>
    </row>
    <row r="236" spans="1:21" s="232" customFormat="1" ht="43.8" customHeight="1" x14ac:dyDescent="0.3">
      <c r="A236" s="226"/>
      <c r="B236" s="66"/>
      <c r="C236" s="227"/>
      <c r="D236" s="228"/>
      <c r="E236" s="229"/>
      <c r="F236" s="229"/>
      <c r="G236" s="75"/>
      <c r="H236" s="64"/>
      <c r="I236" s="66"/>
      <c r="J236" s="66"/>
      <c r="K236" s="66"/>
      <c r="L236" s="66"/>
      <c r="M236" s="66"/>
      <c r="N236" s="66"/>
      <c r="O236" s="66"/>
      <c r="P236" s="66"/>
      <c r="Q236" s="66"/>
      <c r="R236" s="66"/>
      <c r="S236" s="66"/>
      <c r="T236" s="66"/>
      <c r="U236" s="66"/>
    </row>
    <row r="237" spans="1:21" s="112" customFormat="1" ht="43.8" customHeight="1" x14ac:dyDescent="0.3">
      <c r="A237" s="226"/>
      <c r="B237" s="66"/>
      <c r="C237" s="227"/>
      <c r="D237" s="228"/>
      <c r="E237" s="229"/>
      <c r="F237" s="229"/>
      <c r="G237" s="75"/>
      <c r="H237" s="64"/>
      <c r="I237" s="66"/>
      <c r="J237" s="66"/>
      <c r="K237" s="66"/>
      <c r="L237" s="66"/>
      <c r="M237" s="66"/>
      <c r="N237" s="66"/>
      <c r="O237" s="66"/>
      <c r="P237" s="66"/>
      <c r="Q237" s="66"/>
      <c r="R237" s="66"/>
      <c r="S237" s="66"/>
      <c r="T237" s="66"/>
      <c r="U237" s="66"/>
    </row>
    <row r="238" spans="1:21" s="112" customFormat="1" ht="43.8" customHeight="1" x14ac:dyDescent="0.3">
      <c r="A238" s="226"/>
      <c r="B238" s="66"/>
      <c r="C238" s="227"/>
      <c r="D238" s="228"/>
      <c r="E238" s="229"/>
      <c r="F238" s="229"/>
      <c r="G238" s="75"/>
      <c r="H238" s="64"/>
      <c r="I238" s="66"/>
      <c r="J238" s="66"/>
      <c r="K238" s="66"/>
      <c r="L238" s="66"/>
      <c r="M238" s="66"/>
      <c r="N238" s="66"/>
      <c r="O238" s="66"/>
      <c r="P238" s="66"/>
      <c r="Q238" s="66"/>
      <c r="R238" s="66"/>
      <c r="S238" s="66"/>
      <c r="T238" s="66"/>
      <c r="U238" s="66"/>
    </row>
    <row r="239" spans="1:21" s="112" customFormat="1" ht="43.8" customHeight="1" x14ac:dyDescent="0.3">
      <c r="A239" s="226"/>
      <c r="B239" s="66"/>
      <c r="C239" s="227"/>
      <c r="D239" s="228"/>
      <c r="E239" s="229"/>
      <c r="F239" s="229"/>
      <c r="G239" s="75"/>
      <c r="H239" s="64"/>
      <c r="I239" s="66"/>
      <c r="J239" s="66"/>
      <c r="K239" s="66"/>
      <c r="L239" s="66"/>
      <c r="M239" s="66"/>
      <c r="N239" s="66"/>
      <c r="O239" s="66"/>
      <c r="P239" s="66"/>
      <c r="Q239" s="66"/>
      <c r="R239" s="66"/>
      <c r="S239" s="66"/>
      <c r="T239" s="66"/>
      <c r="U239" s="66"/>
    </row>
    <row r="240" spans="1:21" s="112" customFormat="1" ht="43.8" customHeight="1" x14ac:dyDescent="0.3">
      <c r="A240" s="226"/>
      <c r="B240" s="66"/>
      <c r="C240" s="227"/>
      <c r="D240" s="228"/>
      <c r="E240" s="229"/>
      <c r="F240" s="229"/>
      <c r="G240" s="75"/>
      <c r="H240" s="64"/>
      <c r="I240" s="66"/>
      <c r="J240" s="66"/>
      <c r="K240" s="66"/>
      <c r="L240" s="66"/>
      <c r="M240" s="66"/>
      <c r="N240" s="66"/>
      <c r="O240" s="66"/>
      <c r="P240" s="66"/>
      <c r="Q240" s="66"/>
      <c r="R240" s="66"/>
      <c r="S240" s="66"/>
      <c r="T240" s="66"/>
      <c r="U240" s="66"/>
    </row>
    <row r="243" spans="1:21" s="233" customFormat="1" ht="43.8" customHeight="1" x14ac:dyDescent="0.3">
      <c r="A243" s="226"/>
      <c r="B243" s="66"/>
      <c r="C243" s="227"/>
      <c r="D243" s="228"/>
      <c r="E243" s="229"/>
      <c r="F243" s="229"/>
      <c r="G243" s="75"/>
      <c r="H243" s="64"/>
      <c r="I243" s="66"/>
      <c r="J243" s="66"/>
      <c r="K243" s="66"/>
      <c r="L243" s="66"/>
      <c r="M243" s="66"/>
      <c r="N243" s="66"/>
      <c r="O243" s="66"/>
      <c r="P243" s="66"/>
      <c r="Q243" s="66"/>
      <c r="R243" s="66"/>
      <c r="S243" s="66"/>
      <c r="T243" s="66"/>
      <c r="U243" s="66"/>
    </row>
    <row r="244" spans="1:21" s="231" customFormat="1" ht="43.8" customHeight="1" x14ac:dyDescent="0.3">
      <c r="A244" s="226"/>
      <c r="B244" s="66"/>
      <c r="C244" s="227"/>
      <c r="D244" s="228"/>
      <c r="E244" s="229"/>
      <c r="F244" s="229"/>
      <c r="G244" s="75"/>
      <c r="H244" s="64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66"/>
      <c r="U244" s="66"/>
    </row>
    <row r="245" spans="1:21" s="231" customFormat="1" ht="43.8" customHeight="1" x14ac:dyDescent="0.3">
      <c r="A245" s="226"/>
      <c r="B245" s="66"/>
      <c r="C245" s="227"/>
      <c r="D245" s="228"/>
      <c r="E245" s="229"/>
      <c r="F245" s="229"/>
      <c r="G245" s="75"/>
      <c r="H245" s="64"/>
      <c r="I245" s="66"/>
      <c r="J245" s="66"/>
      <c r="K245" s="66"/>
      <c r="L245" s="66"/>
      <c r="M245" s="66"/>
      <c r="N245" s="66"/>
      <c r="O245" s="66"/>
      <c r="P245" s="66"/>
      <c r="Q245" s="66"/>
      <c r="R245" s="66"/>
      <c r="S245" s="66"/>
      <c r="T245" s="66"/>
      <c r="U245" s="66"/>
    </row>
    <row r="258" spans="1:21" s="120" customFormat="1" ht="43.8" customHeight="1" x14ac:dyDescent="0.3">
      <c r="A258" s="226"/>
      <c r="B258" s="66"/>
      <c r="C258" s="227"/>
      <c r="D258" s="228"/>
      <c r="E258" s="229"/>
      <c r="F258" s="229"/>
      <c r="G258" s="75"/>
      <c r="H258" s="64"/>
      <c r="I258" s="66"/>
      <c r="J258" s="66"/>
      <c r="K258" s="66"/>
      <c r="L258" s="66"/>
      <c r="M258" s="66"/>
      <c r="N258" s="66"/>
      <c r="O258" s="66"/>
      <c r="P258" s="66"/>
      <c r="Q258" s="66"/>
      <c r="R258" s="66"/>
      <c r="S258" s="66"/>
      <c r="T258" s="66"/>
      <c r="U258" s="66"/>
    </row>
    <row r="270" spans="1:21" s="70" customFormat="1" ht="43.8" customHeight="1" x14ac:dyDescent="0.3">
      <c r="A270" s="226"/>
      <c r="B270" s="66"/>
      <c r="C270" s="227"/>
      <c r="D270" s="228"/>
      <c r="E270" s="229"/>
      <c r="F270" s="229"/>
      <c r="G270" s="75"/>
      <c r="H270" s="64"/>
      <c r="I270" s="66"/>
      <c r="J270" s="66"/>
      <c r="K270" s="66"/>
      <c r="L270" s="66"/>
      <c r="M270" s="66"/>
      <c r="N270" s="66"/>
      <c r="O270" s="66"/>
      <c r="P270" s="66"/>
      <c r="Q270" s="66"/>
      <c r="R270" s="66"/>
      <c r="S270" s="66"/>
      <c r="T270" s="66"/>
      <c r="U270" s="66"/>
    </row>
    <row r="271" spans="1:21" s="70" customFormat="1" ht="43.8" customHeight="1" x14ac:dyDescent="0.3">
      <c r="A271" s="226"/>
      <c r="B271" s="66"/>
      <c r="C271" s="227"/>
      <c r="D271" s="228"/>
      <c r="E271" s="229"/>
      <c r="F271" s="229"/>
      <c r="G271" s="75"/>
      <c r="H271" s="64"/>
      <c r="I271" s="66"/>
      <c r="J271" s="66"/>
      <c r="K271" s="66"/>
      <c r="L271" s="66"/>
      <c r="M271" s="66"/>
      <c r="N271" s="66"/>
      <c r="O271" s="66"/>
      <c r="P271" s="66"/>
      <c r="Q271" s="66"/>
      <c r="R271" s="66"/>
      <c r="S271" s="66"/>
      <c r="T271" s="66"/>
      <c r="U271" s="66"/>
    </row>
    <row r="272" spans="1:21" s="70" customFormat="1" ht="43.8" customHeight="1" x14ac:dyDescent="0.3">
      <c r="A272" s="226"/>
      <c r="B272" s="66"/>
      <c r="C272" s="227"/>
      <c r="D272" s="228"/>
      <c r="E272" s="229"/>
      <c r="F272" s="229"/>
      <c r="G272" s="75"/>
      <c r="H272" s="64"/>
      <c r="I272" s="66"/>
      <c r="J272" s="66"/>
      <c r="K272" s="66"/>
      <c r="L272" s="66"/>
      <c r="M272" s="66"/>
      <c r="N272" s="66"/>
      <c r="O272" s="66"/>
      <c r="P272" s="66"/>
      <c r="Q272" s="66"/>
      <c r="R272" s="66"/>
      <c r="S272" s="66"/>
      <c r="T272" s="66"/>
      <c r="U272" s="66"/>
    </row>
    <row r="274" spans="1:21" s="231" customFormat="1" ht="43.8" customHeight="1" x14ac:dyDescent="0.3">
      <c r="A274" s="226"/>
      <c r="B274" s="66"/>
      <c r="C274" s="227"/>
      <c r="D274" s="228"/>
      <c r="E274" s="229"/>
      <c r="F274" s="229"/>
      <c r="G274" s="75"/>
      <c r="H274" s="64"/>
      <c r="I274" s="66"/>
      <c r="J274" s="66"/>
      <c r="K274" s="66"/>
      <c r="L274" s="66"/>
      <c r="M274" s="66"/>
      <c r="N274" s="66"/>
      <c r="O274" s="66"/>
      <c r="P274" s="66"/>
      <c r="Q274" s="66"/>
      <c r="R274" s="66"/>
      <c r="S274" s="66"/>
      <c r="T274" s="66"/>
      <c r="U274" s="66"/>
    </row>
    <row r="279" spans="1:21" s="231" customFormat="1" ht="43.8" customHeight="1" x14ac:dyDescent="0.3">
      <c r="A279" s="226"/>
      <c r="B279" s="66"/>
      <c r="C279" s="227"/>
      <c r="D279" s="228"/>
      <c r="E279" s="229"/>
      <c r="F279" s="229"/>
      <c r="G279" s="75"/>
      <c r="H279" s="64"/>
      <c r="I279" s="66"/>
      <c r="J279" s="66"/>
      <c r="K279" s="66"/>
      <c r="L279" s="66"/>
      <c r="M279" s="66"/>
      <c r="N279" s="66"/>
      <c r="O279" s="66"/>
      <c r="P279" s="66"/>
      <c r="Q279" s="66"/>
      <c r="R279" s="66"/>
      <c r="S279" s="66"/>
      <c r="T279" s="66"/>
      <c r="U279" s="66"/>
    </row>
    <row r="281" spans="1:21" s="95" customFormat="1" ht="43.8" customHeight="1" x14ac:dyDescent="0.3">
      <c r="A281" s="226"/>
      <c r="B281" s="66"/>
      <c r="C281" s="227"/>
      <c r="D281" s="228"/>
      <c r="E281" s="229"/>
      <c r="F281" s="229"/>
      <c r="G281" s="75"/>
      <c r="H281" s="64"/>
      <c r="I281" s="66"/>
      <c r="J281" s="66"/>
      <c r="K281" s="66"/>
      <c r="L281" s="66"/>
      <c r="M281" s="66"/>
      <c r="N281" s="66"/>
      <c r="O281" s="66"/>
      <c r="P281" s="66"/>
      <c r="Q281" s="66"/>
      <c r="R281" s="66"/>
      <c r="S281" s="66"/>
      <c r="T281" s="66"/>
      <c r="U281" s="66"/>
    </row>
    <row r="282" spans="1:21" s="95" customFormat="1" ht="43.8" customHeight="1" x14ac:dyDescent="0.3">
      <c r="A282" s="226"/>
      <c r="B282" s="66"/>
      <c r="C282" s="227"/>
      <c r="D282" s="228"/>
      <c r="E282" s="229"/>
      <c r="F282" s="229"/>
      <c r="G282" s="75"/>
      <c r="H282" s="64"/>
      <c r="I282" s="66"/>
      <c r="J282" s="66"/>
      <c r="K282" s="66"/>
      <c r="L282" s="66"/>
      <c r="M282" s="66"/>
      <c r="N282" s="66"/>
      <c r="O282" s="66"/>
      <c r="P282" s="66"/>
      <c r="Q282" s="66"/>
      <c r="R282" s="66"/>
      <c r="S282" s="66"/>
      <c r="T282" s="66"/>
      <c r="U282" s="66"/>
    </row>
    <row r="283" spans="1:21" s="112" customFormat="1" ht="43.8" customHeight="1" x14ac:dyDescent="0.3">
      <c r="A283" s="226"/>
      <c r="B283" s="66"/>
      <c r="C283" s="227"/>
      <c r="D283" s="228"/>
      <c r="E283" s="229"/>
      <c r="F283" s="229"/>
      <c r="G283" s="75"/>
      <c r="H283" s="64"/>
      <c r="I283" s="66"/>
      <c r="J283" s="66"/>
      <c r="K283" s="66"/>
      <c r="L283" s="66"/>
      <c r="M283" s="66"/>
      <c r="N283" s="66"/>
      <c r="O283" s="66"/>
      <c r="P283" s="66"/>
      <c r="Q283" s="66"/>
      <c r="R283" s="66"/>
      <c r="S283" s="66"/>
      <c r="T283" s="66"/>
      <c r="U283" s="66"/>
    </row>
    <row r="284" spans="1:21" s="120" customFormat="1" ht="43.8" customHeight="1" x14ac:dyDescent="0.3">
      <c r="A284" s="226"/>
      <c r="B284" s="66"/>
      <c r="C284" s="227"/>
      <c r="D284" s="228"/>
      <c r="E284" s="229"/>
      <c r="F284" s="229"/>
      <c r="G284" s="75"/>
      <c r="H284" s="64"/>
      <c r="I284" s="66"/>
      <c r="J284" s="66"/>
      <c r="K284" s="66"/>
      <c r="L284" s="66"/>
      <c r="M284" s="66"/>
      <c r="N284" s="66"/>
      <c r="O284" s="66"/>
      <c r="P284" s="66"/>
      <c r="Q284" s="66"/>
      <c r="R284" s="66"/>
      <c r="S284" s="66"/>
      <c r="T284" s="66"/>
      <c r="U284" s="66"/>
    </row>
    <row r="285" spans="1:21" s="127" customFormat="1" ht="43.8" customHeight="1" x14ac:dyDescent="0.3">
      <c r="A285" s="226"/>
      <c r="B285" s="66"/>
      <c r="C285" s="227"/>
      <c r="D285" s="228"/>
      <c r="E285" s="229"/>
      <c r="F285" s="229"/>
      <c r="G285" s="75"/>
      <c r="H285" s="64"/>
      <c r="I285" s="66"/>
      <c r="J285" s="66"/>
      <c r="K285" s="66"/>
      <c r="L285" s="66"/>
      <c r="M285" s="66"/>
      <c r="N285" s="66"/>
      <c r="O285" s="66"/>
      <c r="P285" s="66"/>
      <c r="Q285" s="66"/>
      <c r="R285" s="66"/>
      <c r="S285" s="66"/>
      <c r="T285" s="66"/>
      <c r="U285" s="66"/>
    </row>
    <row r="286" spans="1:21" s="127" customFormat="1" ht="43.8" customHeight="1" x14ac:dyDescent="0.3">
      <c r="A286" s="226"/>
      <c r="B286" s="66"/>
      <c r="C286" s="227"/>
      <c r="D286" s="228"/>
      <c r="E286" s="229"/>
      <c r="F286" s="229"/>
      <c r="G286" s="75"/>
      <c r="H286" s="64"/>
      <c r="I286" s="66"/>
      <c r="J286" s="66"/>
      <c r="K286" s="66"/>
      <c r="L286" s="66"/>
      <c r="M286" s="66"/>
      <c r="N286" s="66"/>
      <c r="O286" s="66"/>
      <c r="P286" s="66"/>
      <c r="Q286" s="66"/>
      <c r="R286" s="66"/>
      <c r="S286" s="66"/>
      <c r="T286" s="66"/>
      <c r="U286" s="66"/>
    </row>
    <row r="287" spans="1:21" s="135" customFormat="1" ht="43.8" customHeight="1" x14ac:dyDescent="0.3">
      <c r="A287" s="226"/>
      <c r="B287" s="66"/>
      <c r="C287" s="227"/>
      <c r="D287" s="228"/>
      <c r="E287" s="229"/>
      <c r="F287" s="229"/>
      <c r="G287" s="75"/>
      <c r="H287" s="64"/>
      <c r="I287" s="66"/>
      <c r="J287" s="66"/>
      <c r="K287" s="66"/>
      <c r="L287" s="66"/>
      <c r="M287" s="66"/>
      <c r="N287" s="66"/>
      <c r="O287" s="66"/>
      <c r="P287" s="66"/>
      <c r="Q287" s="66"/>
      <c r="R287" s="66"/>
      <c r="S287" s="66"/>
      <c r="T287" s="66"/>
      <c r="U287" s="66"/>
    </row>
    <row r="288" spans="1:21" s="135" customFormat="1" ht="43.8" customHeight="1" x14ac:dyDescent="0.3">
      <c r="A288" s="226"/>
      <c r="B288" s="66"/>
      <c r="C288" s="227"/>
      <c r="D288" s="228"/>
      <c r="E288" s="229"/>
      <c r="F288" s="229"/>
      <c r="G288" s="75"/>
      <c r="H288" s="64"/>
      <c r="I288" s="66"/>
      <c r="J288" s="66"/>
      <c r="K288" s="66"/>
      <c r="L288" s="66"/>
      <c r="M288" s="66"/>
      <c r="N288" s="66"/>
      <c r="O288" s="66"/>
      <c r="P288" s="66"/>
      <c r="Q288" s="66"/>
      <c r="R288" s="66"/>
      <c r="S288" s="66"/>
      <c r="T288" s="66"/>
      <c r="U288" s="66"/>
    </row>
    <row r="289" spans="1:25" s="135" customFormat="1" ht="43.8" customHeight="1" x14ac:dyDescent="0.3">
      <c r="A289" s="226"/>
      <c r="B289" s="66"/>
      <c r="C289" s="227"/>
      <c r="D289" s="228"/>
      <c r="E289" s="229"/>
      <c r="F289" s="229"/>
      <c r="G289" s="75"/>
      <c r="H289" s="64"/>
      <c r="I289" s="66"/>
      <c r="J289" s="66"/>
      <c r="K289" s="66"/>
      <c r="L289" s="66"/>
      <c r="M289" s="66"/>
      <c r="N289" s="66"/>
      <c r="O289" s="66"/>
      <c r="P289" s="66"/>
      <c r="Q289" s="66"/>
      <c r="R289" s="66"/>
      <c r="S289" s="66"/>
      <c r="T289" s="66"/>
      <c r="U289" s="66"/>
    </row>
    <row r="290" spans="1:25" s="144" customFormat="1" ht="43.8" customHeight="1" x14ac:dyDescent="0.3">
      <c r="A290" s="226"/>
      <c r="B290" s="66"/>
      <c r="C290" s="227"/>
      <c r="D290" s="228"/>
      <c r="E290" s="229"/>
      <c r="F290" s="229"/>
      <c r="G290" s="75"/>
      <c r="H290" s="64"/>
      <c r="I290" s="66"/>
      <c r="J290" s="66"/>
      <c r="K290" s="66"/>
      <c r="L290" s="66"/>
      <c r="M290" s="66"/>
      <c r="N290" s="66"/>
      <c r="O290" s="66"/>
      <c r="P290" s="66"/>
      <c r="Q290" s="66"/>
      <c r="R290" s="66"/>
      <c r="S290" s="66"/>
      <c r="T290" s="66"/>
      <c r="U290" s="66"/>
    </row>
    <row r="291" spans="1:25" s="127" customFormat="1" ht="43.8" customHeight="1" x14ac:dyDescent="0.3">
      <c r="A291" s="226"/>
      <c r="B291" s="66"/>
      <c r="C291" s="227"/>
      <c r="D291" s="228"/>
      <c r="E291" s="229"/>
      <c r="F291" s="229"/>
      <c r="G291" s="75"/>
      <c r="H291" s="64"/>
      <c r="I291" s="66"/>
      <c r="J291" s="66"/>
      <c r="K291" s="66"/>
      <c r="L291" s="66"/>
      <c r="M291" s="66"/>
      <c r="N291" s="66"/>
      <c r="O291" s="66"/>
      <c r="P291" s="66"/>
      <c r="Q291" s="66"/>
      <c r="R291" s="66"/>
      <c r="S291" s="66"/>
      <c r="T291" s="66"/>
      <c r="U291" s="66"/>
    </row>
    <row r="292" spans="1:25" s="153" customFormat="1" ht="43.8" customHeight="1" x14ac:dyDescent="0.3">
      <c r="A292" s="226"/>
      <c r="B292" s="66"/>
      <c r="C292" s="227"/>
      <c r="D292" s="228"/>
      <c r="E292" s="229"/>
      <c r="F292" s="229"/>
      <c r="G292" s="75"/>
      <c r="H292" s="64"/>
      <c r="I292" s="66"/>
      <c r="J292" s="66"/>
      <c r="K292" s="66"/>
      <c r="L292" s="66"/>
      <c r="M292" s="66"/>
      <c r="N292" s="66"/>
      <c r="O292" s="66"/>
      <c r="P292" s="66"/>
      <c r="Q292" s="66"/>
      <c r="R292" s="66"/>
      <c r="S292" s="66"/>
      <c r="T292" s="66"/>
      <c r="U292" s="66"/>
    </row>
    <row r="293" spans="1:25" s="153" customFormat="1" ht="43.8" customHeight="1" x14ac:dyDescent="0.3">
      <c r="A293" s="226"/>
      <c r="B293" s="66"/>
      <c r="C293" s="227"/>
      <c r="D293" s="228"/>
      <c r="E293" s="229"/>
      <c r="F293" s="229"/>
      <c r="G293" s="75"/>
      <c r="H293" s="64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66"/>
      <c r="U293" s="66"/>
    </row>
    <row r="294" spans="1:25" s="153" customFormat="1" ht="43.8" customHeight="1" x14ac:dyDescent="0.3">
      <c r="A294" s="226"/>
      <c r="B294" s="66"/>
      <c r="C294" s="227"/>
      <c r="D294" s="228"/>
      <c r="E294" s="229"/>
      <c r="F294" s="229"/>
      <c r="G294" s="75"/>
      <c r="H294" s="64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</row>
    <row r="295" spans="1:25" s="153" customFormat="1" ht="43.8" customHeight="1" x14ac:dyDescent="0.3">
      <c r="A295" s="226"/>
      <c r="B295" s="66"/>
      <c r="C295" s="227"/>
      <c r="D295" s="228"/>
      <c r="E295" s="229"/>
      <c r="F295" s="229"/>
      <c r="G295" s="75"/>
      <c r="H295" s="64"/>
      <c r="I295" s="66"/>
      <c r="J295" s="66"/>
      <c r="K295" s="66"/>
      <c r="L295" s="66"/>
      <c r="M295" s="66"/>
      <c r="N295" s="66"/>
      <c r="O295" s="66"/>
      <c r="P295" s="66"/>
      <c r="Q295" s="66"/>
      <c r="R295" s="66"/>
      <c r="S295" s="66"/>
      <c r="T295" s="66"/>
      <c r="U295" s="66"/>
    </row>
    <row r="296" spans="1:25" s="164" customFormat="1" ht="43.8" customHeight="1" x14ac:dyDescent="0.3">
      <c r="A296" s="226"/>
      <c r="B296" s="66"/>
      <c r="C296" s="227"/>
      <c r="D296" s="228"/>
      <c r="E296" s="229"/>
      <c r="F296" s="229"/>
      <c r="G296" s="75"/>
      <c r="H296" s="64"/>
      <c r="I296" s="66"/>
      <c r="J296" s="66"/>
      <c r="K296" s="66"/>
      <c r="L296" s="66"/>
      <c r="M296" s="66"/>
      <c r="N296" s="66"/>
      <c r="O296" s="66"/>
      <c r="P296" s="66"/>
      <c r="Q296" s="66"/>
      <c r="R296" s="66"/>
      <c r="S296" s="66"/>
      <c r="T296" s="66"/>
      <c r="U296" s="66"/>
    </row>
    <row r="297" spans="1:25" s="120" customFormat="1" ht="43.8" customHeight="1" x14ac:dyDescent="0.3">
      <c r="A297" s="226"/>
      <c r="B297" s="66"/>
      <c r="C297" s="227"/>
      <c r="D297" s="228"/>
      <c r="E297" s="229"/>
      <c r="F297" s="229"/>
      <c r="G297" s="75"/>
      <c r="H297" s="64"/>
      <c r="I297" s="66"/>
      <c r="J297" s="66"/>
      <c r="K297" s="66"/>
      <c r="L297" s="66"/>
      <c r="M297" s="66"/>
      <c r="N297" s="66"/>
      <c r="O297" s="66"/>
      <c r="P297" s="66"/>
      <c r="Q297" s="66"/>
      <c r="R297" s="66"/>
      <c r="S297" s="66"/>
      <c r="T297" s="66"/>
      <c r="U297" s="66"/>
    </row>
    <row r="298" spans="1:25" s="232" customFormat="1" ht="43.8" customHeight="1" x14ac:dyDescent="0.3">
      <c r="A298" s="226"/>
      <c r="B298" s="66"/>
      <c r="C298" s="227"/>
      <c r="D298" s="228"/>
      <c r="E298" s="229"/>
      <c r="F298" s="229"/>
      <c r="G298" s="75"/>
      <c r="H298" s="64"/>
      <c r="I298" s="66"/>
      <c r="J298" s="66"/>
      <c r="K298" s="66"/>
      <c r="L298" s="66"/>
      <c r="M298" s="66"/>
      <c r="N298" s="66"/>
      <c r="O298" s="66"/>
      <c r="P298" s="66"/>
      <c r="Q298" s="66"/>
      <c r="R298" s="66"/>
      <c r="S298" s="66"/>
      <c r="T298" s="66"/>
      <c r="U298" s="66"/>
    </row>
    <row r="299" spans="1:25" s="112" customFormat="1" ht="43.8" customHeight="1" x14ac:dyDescent="0.3">
      <c r="A299" s="226"/>
      <c r="B299" s="66"/>
      <c r="C299" s="227"/>
      <c r="D299" s="228"/>
      <c r="E299" s="229"/>
      <c r="F299" s="229"/>
      <c r="G299" s="75"/>
      <c r="H299" s="64"/>
      <c r="I299" s="66"/>
      <c r="J299" s="66"/>
      <c r="K299" s="66"/>
      <c r="L299" s="66"/>
      <c r="M299" s="66"/>
      <c r="N299" s="66"/>
      <c r="O299" s="66"/>
      <c r="P299" s="66"/>
      <c r="Q299" s="66"/>
      <c r="R299" s="66"/>
      <c r="S299" s="66"/>
      <c r="T299" s="66"/>
      <c r="U299" s="66"/>
    </row>
    <row r="300" spans="1:25" s="112" customFormat="1" ht="43.8" customHeight="1" x14ac:dyDescent="0.3">
      <c r="A300" s="226"/>
      <c r="B300" s="66"/>
      <c r="C300" s="227"/>
      <c r="D300" s="228"/>
      <c r="E300" s="229"/>
      <c r="F300" s="229"/>
      <c r="G300" s="75"/>
      <c r="H300" s="64"/>
      <c r="I300" s="66"/>
      <c r="J300" s="66"/>
      <c r="K300" s="66"/>
      <c r="L300" s="66"/>
      <c r="M300" s="66"/>
      <c r="N300" s="66"/>
      <c r="O300" s="66"/>
      <c r="P300" s="66"/>
      <c r="Q300" s="66"/>
      <c r="R300" s="66"/>
      <c r="S300" s="66"/>
      <c r="T300" s="66"/>
      <c r="U300" s="66"/>
    </row>
    <row r="301" spans="1:25" s="112" customFormat="1" ht="43.8" customHeight="1" x14ac:dyDescent="0.3">
      <c r="A301" s="226"/>
      <c r="B301" s="66"/>
      <c r="C301" s="227"/>
      <c r="D301" s="228"/>
      <c r="E301" s="229"/>
      <c r="F301" s="229"/>
      <c r="G301" s="75"/>
      <c r="H301" s="64"/>
      <c r="I301" s="66"/>
      <c r="J301" s="66"/>
      <c r="K301" s="66"/>
      <c r="L301" s="66"/>
      <c r="M301" s="66"/>
      <c r="N301" s="66"/>
      <c r="O301" s="66"/>
      <c r="P301" s="66"/>
      <c r="Q301" s="66"/>
      <c r="R301" s="66"/>
      <c r="S301" s="66"/>
      <c r="T301" s="66"/>
      <c r="U301" s="66"/>
    </row>
    <row r="302" spans="1:25" s="112" customFormat="1" ht="43.8" customHeight="1" x14ac:dyDescent="0.3">
      <c r="A302" s="226"/>
      <c r="B302" s="66"/>
      <c r="C302" s="227"/>
      <c r="D302" s="228"/>
      <c r="E302" s="229"/>
      <c r="F302" s="229"/>
      <c r="G302" s="75"/>
      <c r="H302" s="64"/>
      <c r="I302" s="66"/>
      <c r="J302" s="66"/>
      <c r="K302" s="66"/>
      <c r="L302" s="66"/>
      <c r="M302" s="66"/>
      <c r="N302" s="66"/>
      <c r="O302" s="66"/>
      <c r="P302" s="66"/>
      <c r="Q302" s="66"/>
      <c r="R302" s="66"/>
      <c r="S302" s="66"/>
      <c r="T302" s="66"/>
      <c r="U302" s="66"/>
      <c r="Y302" s="113"/>
    </row>
    <row r="303" spans="1:25" s="112" customFormat="1" ht="43.8" customHeight="1" x14ac:dyDescent="0.3">
      <c r="A303" s="226"/>
      <c r="B303" s="66"/>
      <c r="C303" s="227"/>
      <c r="D303" s="228"/>
      <c r="E303" s="229"/>
      <c r="F303" s="229"/>
      <c r="G303" s="75"/>
      <c r="H303" s="64"/>
      <c r="I303" s="66"/>
      <c r="J303" s="66"/>
      <c r="K303" s="66"/>
      <c r="L303" s="66"/>
      <c r="M303" s="66"/>
      <c r="N303" s="66"/>
      <c r="O303" s="66"/>
      <c r="P303" s="66"/>
      <c r="Q303" s="66"/>
      <c r="R303" s="66"/>
      <c r="S303" s="66"/>
      <c r="T303" s="66"/>
      <c r="U303" s="66"/>
    </row>
    <row r="304" spans="1:25" s="112" customFormat="1" ht="43.8" customHeight="1" x14ac:dyDescent="0.3">
      <c r="A304" s="226"/>
      <c r="B304" s="66"/>
      <c r="C304" s="227"/>
      <c r="D304" s="228"/>
      <c r="E304" s="229"/>
      <c r="F304" s="229"/>
      <c r="G304" s="75"/>
      <c r="H304" s="64"/>
      <c r="I304" s="66"/>
      <c r="J304" s="66"/>
      <c r="K304" s="66"/>
      <c r="L304" s="66"/>
      <c r="M304" s="66"/>
      <c r="N304" s="66"/>
      <c r="O304" s="66"/>
      <c r="P304" s="66"/>
      <c r="Q304" s="66"/>
      <c r="R304" s="66"/>
      <c r="S304" s="66"/>
      <c r="T304" s="66"/>
      <c r="U304" s="66"/>
    </row>
    <row r="308" spans="1:21" s="233" customFormat="1" ht="43.8" customHeight="1" x14ac:dyDescent="0.3">
      <c r="A308" s="226"/>
      <c r="B308" s="66"/>
      <c r="C308" s="227"/>
      <c r="D308" s="228"/>
      <c r="E308" s="229"/>
      <c r="F308" s="229"/>
      <c r="G308" s="75"/>
      <c r="H308" s="64"/>
      <c r="I308" s="66"/>
      <c r="J308" s="66"/>
      <c r="K308" s="66"/>
      <c r="L308" s="66"/>
      <c r="M308" s="66"/>
      <c r="N308" s="66"/>
      <c r="O308" s="66"/>
      <c r="P308" s="66"/>
      <c r="Q308" s="66"/>
      <c r="R308" s="66"/>
      <c r="S308" s="66"/>
      <c r="T308" s="66"/>
      <c r="U308" s="66"/>
    </row>
    <row r="309" spans="1:21" s="231" customFormat="1" ht="43.8" customHeight="1" x14ac:dyDescent="0.3">
      <c r="A309" s="226"/>
      <c r="B309" s="66"/>
      <c r="C309" s="227"/>
      <c r="D309" s="228"/>
      <c r="E309" s="229"/>
      <c r="F309" s="229"/>
      <c r="G309" s="75"/>
      <c r="H309" s="64"/>
      <c r="I309" s="66"/>
      <c r="J309" s="66"/>
      <c r="K309" s="66"/>
      <c r="L309" s="66"/>
      <c r="M309" s="66"/>
      <c r="N309" s="66"/>
      <c r="O309" s="66"/>
      <c r="P309" s="66"/>
      <c r="Q309" s="66"/>
      <c r="R309" s="66"/>
      <c r="S309" s="66"/>
      <c r="T309" s="66"/>
      <c r="U309" s="66"/>
    </row>
    <row r="310" spans="1:21" s="231" customFormat="1" ht="43.8" customHeight="1" x14ac:dyDescent="0.3">
      <c r="A310" s="226"/>
      <c r="B310" s="66"/>
      <c r="C310" s="227"/>
      <c r="D310" s="228"/>
      <c r="E310" s="229"/>
      <c r="F310" s="229"/>
      <c r="G310" s="75"/>
      <c r="H310" s="64"/>
      <c r="I310" s="66"/>
      <c r="J310" s="66"/>
      <c r="K310" s="66"/>
      <c r="L310" s="66"/>
      <c r="M310" s="66"/>
      <c r="N310" s="66"/>
      <c r="O310" s="66"/>
      <c r="P310" s="66"/>
      <c r="Q310" s="66"/>
      <c r="R310" s="66"/>
      <c r="S310" s="66"/>
      <c r="T310" s="66"/>
      <c r="U310" s="66"/>
    </row>
    <row r="322" spans="1:21" s="230" customFormat="1" ht="43.8" customHeight="1" x14ac:dyDescent="0.3">
      <c r="A322" s="226"/>
      <c r="B322" s="66"/>
      <c r="C322" s="227"/>
      <c r="D322" s="228"/>
      <c r="E322" s="229"/>
      <c r="F322" s="229"/>
      <c r="G322" s="75"/>
      <c r="H322" s="64"/>
      <c r="I322" s="66"/>
      <c r="J322" s="66"/>
      <c r="K322" s="66"/>
      <c r="L322" s="66"/>
      <c r="M322" s="66"/>
      <c r="N322" s="66"/>
      <c r="O322" s="66"/>
      <c r="P322" s="66"/>
      <c r="Q322" s="66"/>
      <c r="R322" s="66"/>
      <c r="S322" s="66"/>
      <c r="T322" s="66"/>
      <c r="U322" s="66"/>
    </row>
    <row r="339" spans="1:21" s="70" customFormat="1" ht="43.8" customHeight="1" x14ac:dyDescent="0.3">
      <c r="A339" s="226"/>
      <c r="B339" s="66"/>
      <c r="C339" s="227"/>
      <c r="D339" s="228"/>
      <c r="E339" s="229"/>
      <c r="F339" s="229"/>
      <c r="G339" s="75"/>
      <c r="H339" s="64"/>
      <c r="I339" s="66"/>
      <c r="J339" s="66"/>
      <c r="K339" s="66"/>
      <c r="L339" s="66"/>
      <c r="M339" s="66"/>
      <c r="N339" s="66"/>
      <c r="O339" s="66"/>
      <c r="P339" s="66"/>
      <c r="Q339" s="66"/>
      <c r="R339" s="66"/>
      <c r="S339" s="66"/>
      <c r="T339" s="66"/>
      <c r="U339" s="66"/>
    </row>
    <row r="340" spans="1:21" s="70" customFormat="1" ht="43.8" customHeight="1" x14ac:dyDescent="0.3">
      <c r="A340" s="226"/>
      <c r="B340" s="66"/>
      <c r="C340" s="227"/>
      <c r="D340" s="228"/>
      <c r="E340" s="229"/>
      <c r="F340" s="229"/>
      <c r="G340" s="75"/>
      <c r="H340" s="64"/>
      <c r="I340" s="66"/>
      <c r="J340" s="66"/>
      <c r="K340" s="66"/>
      <c r="L340" s="66"/>
      <c r="M340" s="66"/>
      <c r="N340" s="66"/>
      <c r="O340" s="66"/>
      <c r="P340" s="66"/>
      <c r="Q340" s="66"/>
      <c r="R340" s="66"/>
      <c r="S340" s="66"/>
      <c r="T340" s="66"/>
      <c r="U340" s="66"/>
    </row>
    <row r="341" spans="1:21" s="70" customFormat="1" ht="43.8" customHeight="1" x14ac:dyDescent="0.3">
      <c r="A341" s="226"/>
      <c r="B341" s="66"/>
      <c r="C341" s="227"/>
      <c r="D341" s="228"/>
      <c r="E341" s="229"/>
      <c r="F341" s="229"/>
      <c r="G341" s="75"/>
      <c r="H341" s="64"/>
      <c r="I341" s="66"/>
      <c r="J341" s="66"/>
      <c r="K341" s="66"/>
      <c r="L341" s="66"/>
      <c r="M341" s="66"/>
      <c r="N341" s="66"/>
      <c r="O341" s="66"/>
      <c r="P341" s="66"/>
      <c r="Q341" s="66"/>
      <c r="R341" s="66"/>
      <c r="S341" s="66"/>
      <c r="T341" s="66"/>
      <c r="U341" s="66"/>
    </row>
    <row r="343" spans="1:21" s="231" customFormat="1" ht="43.8" customHeight="1" x14ac:dyDescent="0.3">
      <c r="A343" s="226"/>
      <c r="B343" s="66"/>
      <c r="C343" s="227"/>
      <c r="D343" s="228"/>
      <c r="E343" s="229"/>
      <c r="F343" s="229"/>
      <c r="G343" s="75"/>
      <c r="H343" s="64"/>
      <c r="I343" s="66"/>
      <c r="J343" s="66"/>
      <c r="K343" s="66"/>
      <c r="L343" s="66"/>
      <c r="M343" s="66"/>
      <c r="N343" s="66"/>
      <c r="O343" s="66"/>
      <c r="P343" s="66"/>
      <c r="Q343" s="66"/>
      <c r="R343" s="66"/>
      <c r="S343" s="66"/>
      <c r="T343" s="66"/>
      <c r="U343" s="66"/>
    </row>
    <row r="348" spans="1:21" s="231" customFormat="1" ht="43.8" customHeight="1" x14ac:dyDescent="0.3">
      <c r="A348" s="226"/>
      <c r="B348" s="66"/>
      <c r="C348" s="227"/>
      <c r="D348" s="228"/>
      <c r="E348" s="229"/>
      <c r="F348" s="229"/>
      <c r="G348" s="75"/>
      <c r="H348" s="64"/>
      <c r="I348" s="66"/>
      <c r="J348" s="66"/>
      <c r="K348" s="66"/>
      <c r="L348" s="66"/>
      <c r="M348" s="66"/>
      <c r="N348" s="66"/>
      <c r="O348" s="66"/>
      <c r="P348" s="66"/>
      <c r="Q348" s="66"/>
      <c r="R348" s="66"/>
      <c r="S348" s="66"/>
      <c r="T348" s="66"/>
      <c r="U348" s="66"/>
    </row>
    <row r="350" spans="1:21" s="95" customFormat="1" ht="43.8" customHeight="1" x14ac:dyDescent="0.3">
      <c r="A350" s="226"/>
      <c r="B350" s="66"/>
      <c r="C350" s="227"/>
      <c r="D350" s="228"/>
      <c r="E350" s="229"/>
      <c r="F350" s="229"/>
      <c r="G350" s="75"/>
      <c r="H350" s="64"/>
      <c r="I350" s="66"/>
      <c r="J350" s="66"/>
      <c r="K350" s="66"/>
      <c r="L350" s="66"/>
      <c r="M350" s="66"/>
      <c r="N350" s="66"/>
      <c r="O350" s="66"/>
      <c r="P350" s="66"/>
      <c r="Q350" s="66"/>
      <c r="R350" s="66"/>
      <c r="S350" s="66"/>
      <c r="T350" s="66"/>
      <c r="U350" s="66"/>
    </row>
    <row r="351" spans="1:21" s="95" customFormat="1" ht="43.8" customHeight="1" x14ac:dyDescent="0.3">
      <c r="A351" s="226"/>
      <c r="B351" s="66"/>
      <c r="C351" s="227"/>
      <c r="D351" s="228"/>
      <c r="E351" s="229"/>
      <c r="F351" s="229"/>
      <c r="G351" s="75"/>
      <c r="H351" s="64"/>
      <c r="I351" s="66"/>
      <c r="J351" s="66"/>
      <c r="K351" s="66"/>
      <c r="L351" s="66"/>
      <c r="M351" s="66"/>
      <c r="N351" s="66"/>
      <c r="O351" s="66"/>
      <c r="P351" s="66"/>
      <c r="Q351" s="66"/>
      <c r="R351" s="66"/>
      <c r="S351" s="66"/>
      <c r="T351" s="66"/>
      <c r="U351" s="66"/>
    </row>
    <row r="352" spans="1:21" s="112" customFormat="1" ht="43.8" customHeight="1" x14ac:dyDescent="0.3">
      <c r="A352" s="226"/>
      <c r="B352" s="66"/>
      <c r="C352" s="227"/>
      <c r="D352" s="228"/>
      <c r="E352" s="229"/>
      <c r="F352" s="229"/>
      <c r="G352" s="75"/>
      <c r="H352" s="64"/>
      <c r="I352" s="66"/>
      <c r="J352" s="66"/>
      <c r="K352" s="66"/>
      <c r="L352" s="66"/>
      <c r="M352" s="66"/>
      <c r="N352" s="66"/>
      <c r="O352" s="66"/>
      <c r="P352" s="66"/>
      <c r="Q352" s="66"/>
      <c r="R352" s="66"/>
      <c r="S352" s="66"/>
      <c r="T352" s="66"/>
      <c r="U352" s="66"/>
    </row>
    <row r="353" spans="1:21" s="120" customFormat="1" ht="43.8" customHeight="1" x14ac:dyDescent="0.3">
      <c r="A353" s="226"/>
      <c r="B353" s="66"/>
      <c r="C353" s="227"/>
      <c r="D353" s="228"/>
      <c r="E353" s="229"/>
      <c r="F353" s="229"/>
      <c r="G353" s="75"/>
      <c r="H353" s="64"/>
      <c r="I353" s="66"/>
      <c r="J353" s="66"/>
      <c r="K353" s="66"/>
      <c r="L353" s="66"/>
      <c r="M353" s="66"/>
      <c r="N353" s="66"/>
      <c r="O353" s="66"/>
      <c r="P353" s="66"/>
      <c r="Q353" s="66"/>
      <c r="R353" s="66"/>
      <c r="S353" s="66"/>
      <c r="T353" s="66"/>
      <c r="U353" s="66"/>
    </row>
    <row r="354" spans="1:21" s="127" customFormat="1" ht="43.8" customHeight="1" x14ac:dyDescent="0.3">
      <c r="A354" s="226"/>
      <c r="B354" s="66"/>
      <c r="C354" s="227"/>
      <c r="D354" s="228"/>
      <c r="E354" s="229"/>
      <c r="F354" s="229"/>
      <c r="G354" s="75"/>
      <c r="H354" s="64"/>
      <c r="I354" s="66"/>
      <c r="J354" s="66"/>
      <c r="K354" s="66"/>
      <c r="L354" s="66"/>
      <c r="M354" s="66"/>
      <c r="N354" s="66"/>
      <c r="O354" s="66"/>
      <c r="P354" s="66"/>
      <c r="Q354" s="66"/>
      <c r="R354" s="66"/>
      <c r="S354" s="66"/>
      <c r="T354" s="66"/>
      <c r="U354" s="66"/>
    </row>
    <row r="355" spans="1:21" s="127" customFormat="1" ht="43.8" customHeight="1" x14ac:dyDescent="0.3">
      <c r="A355" s="226"/>
      <c r="B355" s="66"/>
      <c r="C355" s="227"/>
      <c r="D355" s="228"/>
      <c r="E355" s="229"/>
      <c r="F355" s="229"/>
      <c r="G355" s="75"/>
      <c r="H355" s="64"/>
      <c r="I355" s="66"/>
      <c r="J355" s="66"/>
      <c r="K355" s="66"/>
      <c r="L355" s="66"/>
      <c r="M355" s="66"/>
      <c r="N355" s="66"/>
      <c r="O355" s="66"/>
      <c r="P355" s="66"/>
      <c r="Q355" s="66"/>
      <c r="R355" s="66"/>
      <c r="S355" s="66"/>
      <c r="T355" s="66"/>
      <c r="U355" s="66"/>
    </row>
    <row r="356" spans="1:21" s="135" customFormat="1" ht="43.8" customHeight="1" x14ac:dyDescent="0.3">
      <c r="A356" s="226"/>
      <c r="B356" s="66"/>
      <c r="C356" s="227"/>
      <c r="D356" s="228"/>
      <c r="E356" s="229"/>
      <c r="F356" s="229"/>
      <c r="G356" s="75"/>
      <c r="H356" s="64"/>
      <c r="I356" s="66"/>
      <c r="J356" s="66"/>
      <c r="K356" s="66"/>
      <c r="L356" s="66"/>
      <c r="M356" s="66"/>
      <c r="N356" s="66"/>
      <c r="O356" s="66"/>
      <c r="P356" s="66"/>
      <c r="Q356" s="66"/>
      <c r="R356" s="66"/>
      <c r="S356" s="66"/>
      <c r="T356" s="66"/>
      <c r="U356" s="66"/>
    </row>
    <row r="357" spans="1:21" s="135" customFormat="1" ht="43.8" customHeight="1" x14ac:dyDescent="0.3">
      <c r="A357" s="226"/>
      <c r="B357" s="66"/>
      <c r="C357" s="227"/>
      <c r="D357" s="228"/>
      <c r="E357" s="229"/>
      <c r="F357" s="229"/>
      <c r="G357" s="75"/>
      <c r="H357" s="64"/>
      <c r="I357" s="66"/>
      <c r="J357" s="66"/>
      <c r="K357" s="66"/>
      <c r="L357" s="66"/>
      <c r="M357" s="66"/>
      <c r="N357" s="66"/>
      <c r="O357" s="66"/>
      <c r="P357" s="66"/>
      <c r="Q357" s="66"/>
      <c r="R357" s="66"/>
      <c r="S357" s="66"/>
      <c r="T357" s="66"/>
      <c r="U357" s="66"/>
    </row>
    <row r="358" spans="1:21" s="135" customFormat="1" ht="43.8" customHeight="1" x14ac:dyDescent="0.3">
      <c r="A358" s="226"/>
      <c r="B358" s="66"/>
      <c r="C358" s="227"/>
      <c r="D358" s="228"/>
      <c r="E358" s="229"/>
      <c r="F358" s="229"/>
      <c r="G358" s="75"/>
      <c r="H358" s="64"/>
      <c r="I358" s="66"/>
      <c r="J358" s="66"/>
      <c r="K358" s="66"/>
      <c r="L358" s="66"/>
      <c r="M358" s="66"/>
      <c r="N358" s="66"/>
      <c r="O358" s="66"/>
      <c r="P358" s="66"/>
      <c r="Q358" s="66"/>
      <c r="R358" s="66"/>
      <c r="S358" s="66"/>
      <c r="T358" s="66"/>
      <c r="U358" s="66"/>
    </row>
    <row r="359" spans="1:21" s="144" customFormat="1" ht="43.8" customHeight="1" x14ac:dyDescent="0.3">
      <c r="A359" s="226"/>
      <c r="B359" s="66"/>
      <c r="C359" s="227"/>
      <c r="D359" s="228"/>
      <c r="E359" s="229"/>
      <c r="F359" s="229"/>
      <c r="G359" s="75"/>
      <c r="H359" s="64"/>
      <c r="I359" s="66"/>
      <c r="J359" s="66"/>
      <c r="K359" s="66"/>
      <c r="L359" s="66"/>
      <c r="M359" s="66"/>
      <c r="N359" s="66"/>
      <c r="O359" s="66"/>
      <c r="P359" s="66"/>
      <c r="Q359" s="66"/>
      <c r="R359" s="66"/>
      <c r="S359" s="66"/>
      <c r="T359" s="66"/>
      <c r="U359" s="66"/>
    </row>
    <row r="360" spans="1:21" s="127" customFormat="1" ht="43.8" customHeight="1" x14ac:dyDescent="0.3">
      <c r="A360" s="226"/>
      <c r="B360" s="66"/>
      <c r="C360" s="227"/>
      <c r="D360" s="228"/>
      <c r="E360" s="229"/>
      <c r="F360" s="229"/>
      <c r="G360" s="75"/>
      <c r="H360" s="64"/>
      <c r="I360" s="66"/>
      <c r="J360" s="66"/>
      <c r="K360" s="66"/>
      <c r="L360" s="66"/>
      <c r="M360" s="66"/>
      <c r="N360" s="66"/>
      <c r="O360" s="66"/>
      <c r="P360" s="66"/>
      <c r="Q360" s="66"/>
      <c r="R360" s="66"/>
      <c r="S360" s="66"/>
      <c r="T360" s="66"/>
      <c r="U360" s="66"/>
    </row>
    <row r="361" spans="1:21" s="153" customFormat="1" ht="43.8" customHeight="1" x14ac:dyDescent="0.3">
      <c r="A361" s="226"/>
      <c r="B361" s="66"/>
      <c r="C361" s="227"/>
      <c r="D361" s="228"/>
      <c r="E361" s="229"/>
      <c r="F361" s="229"/>
      <c r="G361" s="75"/>
      <c r="H361" s="64"/>
      <c r="I361" s="66"/>
      <c r="J361" s="66"/>
      <c r="K361" s="66"/>
      <c r="L361" s="66"/>
      <c r="M361" s="66"/>
      <c r="N361" s="66"/>
      <c r="O361" s="66"/>
      <c r="P361" s="66"/>
      <c r="Q361" s="66"/>
      <c r="R361" s="66"/>
      <c r="S361" s="66"/>
      <c r="T361" s="66"/>
      <c r="U361" s="66"/>
    </row>
    <row r="362" spans="1:21" s="153" customFormat="1" ht="43.8" customHeight="1" x14ac:dyDescent="0.3">
      <c r="A362" s="226"/>
      <c r="B362" s="66"/>
      <c r="C362" s="227"/>
      <c r="D362" s="228"/>
      <c r="E362" s="229"/>
      <c r="F362" s="229"/>
      <c r="G362" s="75"/>
      <c r="H362" s="64"/>
      <c r="I362" s="66"/>
      <c r="J362" s="66"/>
      <c r="K362" s="66"/>
      <c r="L362" s="66"/>
      <c r="M362" s="66"/>
      <c r="N362" s="66"/>
      <c r="O362" s="66"/>
      <c r="P362" s="66"/>
      <c r="Q362" s="66"/>
      <c r="R362" s="66"/>
      <c r="S362" s="66"/>
      <c r="T362" s="66"/>
      <c r="U362" s="66"/>
    </row>
    <row r="363" spans="1:21" s="153" customFormat="1" ht="43.8" customHeight="1" x14ac:dyDescent="0.3">
      <c r="A363" s="226"/>
      <c r="B363" s="66"/>
      <c r="C363" s="227"/>
      <c r="D363" s="228"/>
      <c r="E363" s="229"/>
      <c r="F363" s="229"/>
      <c r="G363" s="75"/>
      <c r="H363" s="64"/>
      <c r="I363" s="66"/>
      <c r="J363" s="66"/>
      <c r="K363" s="66"/>
      <c r="L363" s="66"/>
      <c r="M363" s="66"/>
      <c r="N363" s="66"/>
      <c r="O363" s="66"/>
      <c r="P363" s="66"/>
      <c r="Q363" s="66"/>
      <c r="R363" s="66"/>
      <c r="S363" s="66"/>
      <c r="T363" s="66"/>
      <c r="U363" s="66"/>
    </row>
    <row r="364" spans="1:21" s="153" customFormat="1" ht="43.8" customHeight="1" x14ac:dyDescent="0.3">
      <c r="A364" s="226"/>
      <c r="B364" s="66"/>
      <c r="C364" s="227"/>
      <c r="D364" s="228"/>
      <c r="E364" s="229"/>
      <c r="F364" s="229"/>
      <c r="G364" s="75"/>
      <c r="H364" s="64"/>
      <c r="I364" s="66"/>
      <c r="J364" s="66"/>
      <c r="K364" s="66"/>
      <c r="L364" s="66"/>
      <c r="M364" s="66"/>
      <c r="N364" s="66"/>
      <c r="O364" s="66"/>
      <c r="P364" s="66"/>
      <c r="Q364" s="66"/>
      <c r="R364" s="66"/>
      <c r="S364" s="66"/>
      <c r="T364" s="66"/>
      <c r="U364" s="66"/>
    </row>
    <row r="365" spans="1:21" s="164" customFormat="1" ht="43.8" customHeight="1" x14ac:dyDescent="0.3">
      <c r="A365" s="226"/>
      <c r="B365" s="66"/>
      <c r="C365" s="227"/>
      <c r="D365" s="228"/>
      <c r="E365" s="229"/>
      <c r="F365" s="229"/>
      <c r="G365" s="75"/>
      <c r="H365" s="64"/>
      <c r="I365" s="66"/>
      <c r="J365" s="66"/>
      <c r="K365" s="66"/>
      <c r="L365" s="66"/>
      <c r="M365" s="66"/>
      <c r="N365" s="66"/>
      <c r="O365" s="66"/>
      <c r="P365" s="66"/>
      <c r="Q365" s="66"/>
      <c r="R365" s="66"/>
      <c r="S365" s="66"/>
      <c r="T365" s="66"/>
      <c r="U365" s="66"/>
    </row>
    <row r="366" spans="1:21" s="120" customFormat="1" ht="43.8" customHeight="1" x14ac:dyDescent="0.3">
      <c r="A366" s="226"/>
      <c r="B366" s="66"/>
      <c r="C366" s="227"/>
      <c r="D366" s="228"/>
      <c r="E366" s="229"/>
      <c r="F366" s="229"/>
      <c r="G366" s="75"/>
      <c r="H366" s="64"/>
      <c r="I366" s="66"/>
      <c r="J366" s="66"/>
      <c r="K366" s="66"/>
      <c r="L366" s="66"/>
      <c r="M366" s="66"/>
      <c r="N366" s="66"/>
      <c r="O366" s="66"/>
      <c r="P366" s="66"/>
      <c r="Q366" s="66"/>
      <c r="R366" s="66"/>
      <c r="S366" s="66"/>
      <c r="T366" s="66"/>
      <c r="U366" s="66"/>
    </row>
    <row r="367" spans="1:21" s="232" customFormat="1" ht="43.8" customHeight="1" x14ac:dyDescent="0.3">
      <c r="A367" s="226"/>
      <c r="B367" s="66"/>
      <c r="C367" s="227"/>
      <c r="D367" s="228"/>
      <c r="E367" s="229"/>
      <c r="F367" s="229"/>
      <c r="G367" s="75"/>
      <c r="H367" s="64"/>
      <c r="I367" s="66"/>
      <c r="J367" s="66"/>
      <c r="K367" s="66"/>
      <c r="L367" s="66"/>
      <c r="M367" s="66"/>
      <c r="N367" s="66"/>
      <c r="O367" s="66"/>
      <c r="P367" s="66"/>
      <c r="Q367" s="66"/>
      <c r="R367" s="66"/>
      <c r="S367" s="66"/>
      <c r="T367" s="66"/>
      <c r="U367" s="66"/>
    </row>
    <row r="368" spans="1:21" s="112" customFormat="1" ht="43.8" customHeight="1" x14ac:dyDescent="0.3">
      <c r="A368" s="226"/>
      <c r="B368" s="66"/>
      <c r="C368" s="227"/>
      <c r="D368" s="228"/>
      <c r="E368" s="229"/>
      <c r="F368" s="229"/>
      <c r="G368" s="75"/>
      <c r="H368" s="64"/>
      <c r="I368" s="66"/>
      <c r="J368" s="66"/>
      <c r="K368" s="66"/>
      <c r="L368" s="66"/>
      <c r="M368" s="66"/>
      <c r="N368" s="66"/>
      <c r="O368" s="66"/>
      <c r="P368" s="66"/>
      <c r="Q368" s="66"/>
      <c r="R368" s="66"/>
      <c r="S368" s="66"/>
      <c r="T368" s="66"/>
      <c r="U368" s="66"/>
    </row>
    <row r="369" spans="1:21" s="112" customFormat="1" ht="43.8" customHeight="1" x14ac:dyDescent="0.3">
      <c r="A369" s="226"/>
      <c r="B369" s="66"/>
      <c r="C369" s="227"/>
      <c r="D369" s="228"/>
      <c r="E369" s="229"/>
      <c r="F369" s="229"/>
      <c r="G369" s="75"/>
      <c r="H369" s="64"/>
      <c r="I369" s="66"/>
      <c r="J369" s="66"/>
      <c r="K369" s="66"/>
      <c r="L369" s="66"/>
      <c r="M369" s="66"/>
      <c r="N369" s="66"/>
      <c r="O369" s="66"/>
      <c r="P369" s="66"/>
      <c r="Q369" s="66"/>
      <c r="R369" s="66"/>
      <c r="S369" s="66"/>
      <c r="T369" s="66"/>
      <c r="U369" s="66"/>
    </row>
    <row r="370" spans="1:21" s="112" customFormat="1" ht="43.8" customHeight="1" x14ac:dyDescent="0.3">
      <c r="A370" s="226"/>
      <c r="B370" s="66"/>
      <c r="C370" s="227"/>
      <c r="D370" s="228"/>
      <c r="E370" s="229"/>
      <c r="F370" s="229"/>
      <c r="G370" s="75"/>
      <c r="H370" s="64"/>
      <c r="I370" s="66"/>
      <c r="J370" s="66"/>
      <c r="K370" s="66"/>
      <c r="L370" s="66"/>
      <c r="M370" s="66"/>
      <c r="N370" s="66"/>
      <c r="O370" s="66"/>
      <c r="P370" s="66"/>
      <c r="Q370" s="66"/>
      <c r="R370" s="66"/>
      <c r="S370" s="66"/>
      <c r="T370" s="66"/>
      <c r="U370" s="66"/>
    </row>
    <row r="371" spans="1:21" s="112" customFormat="1" ht="43.8" customHeight="1" x14ac:dyDescent="0.3">
      <c r="A371" s="226"/>
      <c r="B371" s="66"/>
      <c r="C371" s="227"/>
      <c r="D371" s="228"/>
      <c r="E371" s="229"/>
      <c r="F371" s="229"/>
      <c r="G371" s="75"/>
      <c r="H371" s="64"/>
      <c r="I371" s="66"/>
      <c r="J371" s="66"/>
      <c r="K371" s="66"/>
      <c r="L371" s="66"/>
      <c r="M371" s="66"/>
      <c r="N371" s="66"/>
      <c r="O371" s="66"/>
      <c r="P371" s="66"/>
      <c r="Q371" s="66"/>
      <c r="R371" s="66"/>
      <c r="S371" s="66"/>
      <c r="T371" s="66"/>
      <c r="U371" s="66"/>
    </row>
    <row r="374" spans="1:21" s="233" customFormat="1" ht="43.8" customHeight="1" x14ac:dyDescent="0.3">
      <c r="A374" s="226"/>
      <c r="B374" s="66"/>
      <c r="C374" s="227"/>
      <c r="D374" s="228"/>
      <c r="E374" s="229"/>
      <c r="F374" s="229"/>
      <c r="G374" s="75"/>
      <c r="H374" s="64"/>
      <c r="I374" s="66"/>
      <c r="J374" s="66"/>
      <c r="K374" s="66"/>
      <c r="L374" s="66"/>
      <c r="M374" s="66"/>
      <c r="N374" s="66"/>
      <c r="O374" s="66"/>
      <c r="P374" s="66"/>
      <c r="Q374" s="66"/>
      <c r="R374" s="66"/>
      <c r="S374" s="66"/>
      <c r="T374" s="66"/>
      <c r="U374" s="66"/>
    </row>
    <row r="375" spans="1:21" s="231" customFormat="1" ht="43.8" customHeight="1" x14ac:dyDescent="0.3">
      <c r="A375" s="226"/>
      <c r="B375" s="66"/>
      <c r="C375" s="227"/>
      <c r="D375" s="228"/>
      <c r="E375" s="229"/>
      <c r="F375" s="229"/>
      <c r="G375" s="75"/>
      <c r="H375" s="64"/>
      <c r="I375" s="66"/>
      <c r="J375" s="66"/>
      <c r="K375" s="66"/>
      <c r="L375" s="66"/>
      <c r="M375" s="66"/>
      <c r="N375" s="66"/>
      <c r="O375" s="66"/>
      <c r="P375" s="66"/>
      <c r="Q375" s="66"/>
      <c r="R375" s="66"/>
      <c r="S375" s="66"/>
      <c r="T375" s="66"/>
      <c r="U375" s="66"/>
    </row>
    <row r="376" spans="1:21" s="231" customFormat="1" ht="43.8" customHeight="1" x14ac:dyDescent="0.3">
      <c r="A376" s="226"/>
      <c r="B376" s="66"/>
      <c r="C376" s="227"/>
      <c r="D376" s="228"/>
      <c r="E376" s="229"/>
      <c r="F376" s="229"/>
      <c r="G376" s="75"/>
      <c r="H376" s="64"/>
      <c r="I376" s="66"/>
      <c r="J376" s="66"/>
      <c r="K376" s="66"/>
      <c r="L376" s="66"/>
      <c r="M376" s="66"/>
      <c r="N376" s="66"/>
      <c r="O376" s="66"/>
      <c r="P376" s="66"/>
      <c r="Q376" s="66"/>
      <c r="R376" s="66"/>
      <c r="S376" s="66"/>
      <c r="T376" s="66"/>
      <c r="U376" s="66"/>
    </row>
    <row r="386" spans="1:21" s="120" customFormat="1" ht="43.8" customHeight="1" x14ac:dyDescent="0.3">
      <c r="A386" s="226"/>
      <c r="B386" s="66"/>
      <c r="C386" s="227"/>
      <c r="D386" s="228"/>
      <c r="E386" s="229"/>
      <c r="F386" s="229"/>
      <c r="G386" s="75"/>
      <c r="H386" s="64"/>
      <c r="I386" s="66"/>
      <c r="J386" s="66"/>
      <c r="K386" s="66"/>
      <c r="L386" s="66"/>
      <c r="M386" s="66"/>
      <c r="N386" s="66"/>
      <c r="O386" s="66"/>
      <c r="P386" s="66"/>
      <c r="Q386" s="66"/>
      <c r="R386" s="66"/>
      <c r="S386" s="66"/>
      <c r="T386" s="66"/>
      <c r="U386" s="66"/>
    </row>
    <row r="398" spans="1:21" s="70" customFormat="1" ht="43.8" customHeight="1" x14ac:dyDescent="0.3">
      <c r="A398" s="226"/>
      <c r="B398" s="66"/>
      <c r="C398" s="227"/>
      <c r="D398" s="228"/>
      <c r="E398" s="229"/>
      <c r="F398" s="229"/>
      <c r="G398" s="75"/>
      <c r="H398" s="64"/>
      <c r="I398" s="66"/>
      <c r="J398" s="66"/>
      <c r="K398" s="66"/>
      <c r="L398" s="66"/>
      <c r="M398" s="66"/>
      <c r="N398" s="66"/>
      <c r="O398" s="66"/>
      <c r="P398" s="66"/>
      <c r="Q398" s="66"/>
      <c r="R398" s="66"/>
      <c r="S398" s="66"/>
      <c r="T398" s="66"/>
      <c r="U398" s="66"/>
    </row>
    <row r="399" spans="1:21" s="70" customFormat="1" ht="43.8" customHeight="1" x14ac:dyDescent="0.3">
      <c r="A399" s="226"/>
      <c r="B399" s="66"/>
      <c r="C399" s="227"/>
      <c r="D399" s="228"/>
      <c r="E399" s="229"/>
      <c r="F399" s="229"/>
      <c r="G399" s="75"/>
      <c r="H399" s="64"/>
      <c r="I399" s="66"/>
      <c r="J399" s="66"/>
      <c r="K399" s="66"/>
      <c r="L399" s="66"/>
      <c r="M399" s="66"/>
      <c r="N399" s="66"/>
      <c r="O399" s="66"/>
      <c r="P399" s="66"/>
      <c r="Q399" s="66"/>
      <c r="R399" s="66"/>
      <c r="S399" s="66"/>
      <c r="T399" s="66"/>
      <c r="U399" s="66"/>
    </row>
    <row r="400" spans="1:21" s="70" customFormat="1" ht="43.8" customHeight="1" x14ac:dyDescent="0.3">
      <c r="A400" s="226"/>
      <c r="B400" s="66"/>
      <c r="C400" s="227"/>
      <c r="D400" s="228"/>
      <c r="E400" s="229"/>
      <c r="F400" s="229"/>
      <c r="G400" s="75"/>
      <c r="H400" s="64"/>
      <c r="I400" s="66"/>
      <c r="J400" s="66"/>
      <c r="K400" s="66"/>
      <c r="L400" s="66"/>
      <c r="M400" s="66"/>
      <c r="N400" s="66"/>
      <c r="O400" s="66"/>
      <c r="P400" s="66"/>
      <c r="Q400" s="66"/>
      <c r="R400" s="66"/>
      <c r="S400" s="66"/>
      <c r="T400" s="66"/>
      <c r="U400" s="66"/>
    </row>
    <row r="402" spans="1:21" s="231" customFormat="1" ht="43.8" customHeight="1" x14ac:dyDescent="0.3">
      <c r="A402" s="226"/>
      <c r="B402" s="66"/>
      <c r="C402" s="227"/>
      <c r="D402" s="228"/>
      <c r="E402" s="229"/>
      <c r="F402" s="229"/>
      <c r="G402" s="75"/>
      <c r="H402" s="64"/>
      <c r="I402" s="66"/>
      <c r="J402" s="66"/>
      <c r="K402" s="66"/>
      <c r="L402" s="66"/>
      <c r="M402" s="66"/>
      <c r="N402" s="66"/>
      <c r="O402" s="66"/>
      <c r="P402" s="66"/>
      <c r="Q402" s="66"/>
      <c r="R402" s="66"/>
      <c r="S402" s="66"/>
      <c r="T402" s="66"/>
      <c r="U402" s="66"/>
    </row>
    <row r="407" spans="1:21" s="231" customFormat="1" ht="43.8" customHeight="1" x14ac:dyDescent="0.3">
      <c r="A407" s="226"/>
      <c r="B407" s="66"/>
      <c r="C407" s="227"/>
      <c r="D407" s="228"/>
      <c r="E407" s="229"/>
      <c r="F407" s="229"/>
      <c r="G407" s="75"/>
      <c r="H407" s="64"/>
      <c r="I407" s="66"/>
      <c r="J407" s="66"/>
      <c r="K407" s="66"/>
      <c r="L407" s="66"/>
      <c r="M407" s="66"/>
      <c r="N407" s="66"/>
      <c r="O407" s="66"/>
      <c r="P407" s="66"/>
      <c r="Q407" s="66"/>
      <c r="R407" s="66"/>
      <c r="S407" s="66"/>
      <c r="T407" s="66"/>
      <c r="U407" s="66"/>
    </row>
    <row r="409" spans="1:21" s="95" customFormat="1" ht="43.8" customHeight="1" x14ac:dyDescent="0.3">
      <c r="A409" s="226"/>
      <c r="B409" s="66"/>
      <c r="C409" s="227"/>
      <c r="D409" s="228"/>
      <c r="E409" s="229"/>
      <c r="F409" s="229"/>
      <c r="G409" s="75"/>
      <c r="H409" s="64"/>
      <c r="I409" s="66"/>
      <c r="J409" s="66"/>
      <c r="K409" s="66"/>
      <c r="L409" s="66"/>
      <c r="M409" s="66"/>
      <c r="N409" s="66"/>
      <c r="O409" s="66"/>
      <c r="P409" s="66"/>
      <c r="Q409" s="66"/>
      <c r="R409" s="66"/>
      <c r="S409" s="66"/>
      <c r="T409" s="66"/>
      <c r="U409" s="66"/>
    </row>
    <row r="410" spans="1:21" s="95" customFormat="1" ht="43.8" customHeight="1" x14ac:dyDescent="0.3">
      <c r="A410" s="226"/>
      <c r="B410" s="66"/>
      <c r="C410" s="227"/>
      <c r="D410" s="228"/>
      <c r="E410" s="229"/>
      <c r="F410" s="229"/>
      <c r="G410" s="75"/>
      <c r="H410" s="64"/>
      <c r="I410" s="66"/>
      <c r="J410" s="66"/>
      <c r="K410" s="66"/>
      <c r="L410" s="66"/>
      <c r="M410" s="66"/>
      <c r="N410" s="66"/>
      <c r="O410" s="66"/>
      <c r="P410" s="66"/>
      <c r="Q410" s="66"/>
      <c r="R410" s="66"/>
      <c r="S410" s="66"/>
      <c r="T410" s="66"/>
      <c r="U410" s="66"/>
    </row>
    <row r="411" spans="1:21" s="112" customFormat="1" ht="43.8" customHeight="1" x14ac:dyDescent="0.3">
      <c r="A411" s="226"/>
      <c r="B411" s="66"/>
      <c r="C411" s="227"/>
      <c r="D411" s="228"/>
      <c r="E411" s="229"/>
      <c r="F411" s="229"/>
      <c r="G411" s="75"/>
      <c r="H411" s="64"/>
      <c r="I411" s="66"/>
      <c r="J411" s="66"/>
      <c r="K411" s="66"/>
      <c r="L411" s="66"/>
      <c r="M411" s="66"/>
      <c r="N411" s="66"/>
      <c r="O411" s="66"/>
      <c r="P411" s="66"/>
      <c r="Q411" s="66"/>
      <c r="R411" s="66"/>
      <c r="S411" s="66"/>
      <c r="T411" s="66"/>
      <c r="U411" s="66"/>
    </row>
    <row r="412" spans="1:21" s="120" customFormat="1" ht="43.8" customHeight="1" x14ac:dyDescent="0.3">
      <c r="A412" s="226"/>
      <c r="B412" s="66"/>
      <c r="C412" s="227"/>
      <c r="D412" s="228"/>
      <c r="E412" s="229"/>
      <c r="F412" s="229"/>
      <c r="G412" s="75"/>
      <c r="H412" s="64"/>
      <c r="I412" s="66"/>
      <c r="J412" s="66"/>
      <c r="K412" s="66"/>
      <c r="L412" s="66"/>
      <c r="M412" s="66"/>
      <c r="N412" s="66"/>
      <c r="O412" s="66"/>
      <c r="P412" s="66"/>
      <c r="Q412" s="66"/>
      <c r="R412" s="66"/>
      <c r="S412" s="66"/>
      <c r="T412" s="66"/>
      <c r="U412" s="66"/>
    </row>
    <row r="413" spans="1:21" s="127" customFormat="1" ht="43.8" customHeight="1" x14ac:dyDescent="0.3">
      <c r="A413" s="226"/>
      <c r="B413" s="66"/>
      <c r="C413" s="227"/>
      <c r="D413" s="228"/>
      <c r="E413" s="229"/>
      <c r="F413" s="229"/>
      <c r="G413" s="75"/>
      <c r="H413" s="64"/>
      <c r="I413" s="66"/>
      <c r="J413" s="66"/>
      <c r="K413" s="66"/>
      <c r="L413" s="66"/>
      <c r="M413" s="66"/>
      <c r="N413" s="66"/>
      <c r="O413" s="66"/>
      <c r="P413" s="66"/>
      <c r="Q413" s="66"/>
      <c r="R413" s="66"/>
      <c r="S413" s="66"/>
      <c r="T413" s="66"/>
      <c r="U413" s="66"/>
    </row>
    <row r="414" spans="1:21" s="127" customFormat="1" ht="43.8" customHeight="1" x14ac:dyDescent="0.3">
      <c r="A414" s="226"/>
      <c r="B414" s="66"/>
      <c r="C414" s="227"/>
      <c r="D414" s="228"/>
      <c r="E414" s="229"/>
      <c r="F414" s="229"/>
      <c r="G414" s="75"/>
      <c r="H414" s="64"/>
      <c r="I414" s="66"/>
      <c r="J414" s="66"/>
      <c r="K414" s="66"/>
      <c r="L414" s="66"/>
      <c r="M414" s="66"/>
      <c r="N414" s="66"/>
      <c r="O414" s="66"/>
      <c r="P414" s="66"/>
      <c r="Q414" s="66"/>
      <c r="R414" s="66"/>
      <c r="S414" s="66"/>
      <c r="T414" s="66"/>
      <c r="U414" s="66"/>
    </row>
    <row r="415" spans="1:21" s="135" customFormat="1" ht="43.8" customHeight="1" x14ac:dyDescent="0.3">
      <c r="A415" s="226"/>
      <c r="B415" s="66"/>
      <c r="C415" s="227"/>
      <c r="D415" s="228"/>
      <c r="E415" s="229"/>
      <c r="F415" s="229"/>
      <c r="G415" s="75"/>
      <c r="H415" s="64"/>
      <c r="I415" s="66"/>
      <c r="J415" s="66"/>
      <c r="K415" s="66"/>
      <c r="L415" s="66"/>
      <c r="M415" s="66"/>
      <c r="N415" s="66"/>
      <c r="O415" s="66"/>
      <c r="P415" s="66"/>
      <c r="Q415" s="66"/>
      <c r="R415" s="66"/>
      <c r="S415" s="66"/>
      <c r="T415" s="66"/>
      <c r="U415" s="66"/>
    </row>
    <row r="416" spans="1:21" s="135" customFormat="1" ht="43.8" customHeight="1" x14ac:dyDescent="0.3">
      <c r="A416" s="226"/>
      <c r="B416" s="66"/>
      <c r="C416" s="227"/>
      <c r="D416" s="228"/>
      <c r="E416" s="229"/>
      <c r="F416" s="229"/>
      <c r="G416" s="75"/>
      <c r="H416" s="64"/>
      <c r="I416" s="66"/>
      <c r="J416" s="66"/>
      <c r="K416" s="66"/>
      <c r="L416" s="66"/>
      <c r="M416" s="66"/>
      <c r="N416" s="66"/>
      <c r="O416" s="66"/>
      <c r="P416" s="66"/>
      <c r="Q416" s="66"/>
      <c r="R416" s="66"/>
      <c r="S416" s="66"/>
      <c r="T416" s="66"/>
      <c r="U416" s="66"/>
    </row>
    <row r="417" spans="1:25" s="135" customFormat="1" ht="43.8" customHeight="1" x14ac:dyDescent="0.3">
      <c r="A417" s="226"/>
      <c r="B417" s="66"/>
      <c r="C417" s="227"/>
      <c r="D417" s="228"/>
      <c r="E417" s="229"/>
      <c r="F417" s="229"/>
      <c r="G417" s="75"/>
      <c r="H417" s="64"/>
      <c r="I417" s="66"/>
      <c r="J417" s="66"/>
      <c r="K417" s="66"/>
      <c r="L417" s="66"/>
      <c r="M417" s="66"/>
      <c r="N417" s="66"/>
      <c r="O417" s="66"/>
      <c r="P417" s="66"/>
      <c r="Q417" s="66"/>
      <c r="R417" s="66"/>
      <c r="S417" s="66"/>
      <c r="T417" s="66"/>
      <c r="U417" s="66"/>
    </row>
    <row r="418" spans="1:25" s="144" customFormat="1" ht="43.8" customHeight="1" x14ac:dyDescent="0.3">
      <c r="A418" s="226"/>
      <c r="B418" s="66"/>
      <c r="C418" s="227"/>
      <c r="D418" s="228"/>
      <c r="E418" s="229"/>
      <c r="F418" s="229"/>
      <c r="G418" s="75"/>
      <c r="H418" s="64"/>
      <c r="I418" s="66"/>
      <c r="J418" s="66"/>
      <c r="K418" s="66"/>
      <c r="L418" s="66"/>
      <c r="M418" s="66"/>
      <c r="N418" s="66"/>
      <c r="O418" s="66"/>
      <c r="P418" s="66"/>
      <c r="Q418" s="66"/>
      <c r="R418" s="66"/>
      <c r="S418" s="66"/>
      <c r="T418" s="66"/>
      <c r="U418" s="66"/>
    </row>
    <row r="419" spans="1:25" s="127" customFormat="1" ht="43.8" customHeight="1" x14ac:dyDescent="0.3">
      <c r="A419" s="226"/>
      <c r="B419" s="66"/>
      <c r="C419" s="227"/>
      <c r="D419" s="228"/>
      <c r="E419" s="229"/>
      <c r="F419" s="229"/>
      <c r="G419" s="75"/>
      <c r="H419" s="64"/>
      <c r="I419" s="66"/>
      <c r="J419" s="66"/>
      <c r="K419" s="66"/>
      <c r="L419" s="66"/>
      <c r="M419" s="66"/>
      <c r="N419" s="66"/>
      <c r="O419" s="66"/>
      <c r="P419" s="66"/>
      <c r="Q419" s="66"/>
      <c r="R419" s="66"/>
      <c r="S419" s="66"/>
      <c r="T419" s="66"/>
      <c r="U419" s="66"/>
    </row>
    <row r="420" spans="1:25" s="153" customFormat="1" ht="43.8" customHeight="1" x14ac:dyDescent="0.3">
      <c r="A420" s="226"/>
      <c r="B420" s="66"/>
      <c r="C420" s="227"/>
      <c r="D420" s="228"/>
      <c r="E420" s="229"/>
      <c r="F420" s="229"/>
      <c r="G420" s="75"/>
      <c r="H420" s="64"/>
      <c r="I420" s="66"/>
      <c r="J420" s="66"/>
      <c r="K420" s="66"/>
      <c r="L420" s="66"/>
      <c r="M420" s="66"/>
      <c r="N420" s="66"/>
      <c r="O420" s="66"/>
      <c r="P420" s="66"/>
      <c r="Q420" s="66"/>
      <c r="R420" s="66"/>
      <c r="S420" s="66"/>
      <c r="T420" s="66"/>
      <c r="U420" s="66"/>
    </row>
    <row r="421" spans="1:25" s="153" customFormat="1" ht="43.8" customHeight="1" x14ac:dyDescent="0.3">
      <c r="A421" s="226"/>
      <c r="B421" s="66"/>
      <c r="C421" s="227"/>
      <c r="D421" s="228"/>
      <c r="E421" s="229"/>
      <c r="F421" s="229"/>
      <c r="G421" s="75"/>
      <c r="H421" s="64"/>
      <c r="I421" s="66"/>
      <c r="J421" s="66"/>
      <c r="K421" s="66"/>
      <c r="L421" s="66"/>
      <c r="M421" s="66"/>
      <c r="N421" s="66"/>
      <c r="O421" s="66"/>
      <c r="P421" s="66"/>
      <c r="Q421" s="66"/>
      <c r="R421" s="66"/>
      <c r="S421" s="66"/>
      <c r="T421" s="66"/>
      <c r="U421" s="66"/>
    </row>
    <row r="422" spans="1:25" s="153" customFormat="1" ht="43.8" customHeight="1" x14ac:dyDescent="0.3">
      <c r="A422" s="226"/>
      <c r="B422" s="66"/>
      <c r="C422" s="227"/>
      <c r="D422" s="228"/>
      <c r="E422" s="229"/>
      <c r="F422" s="229"/>
      <c r="G422" s="75"/>
      <c r="H422" s="64"/>
      <c r="I422" s="66"/>
      <c r="J422" s="66"/>
      <c r="K422" s="66"/>
      <c r="L422" s="66"/>
      <c r="M422" s="66"/>
      <c r="N422" s="66"/>
      <c r="O422" s="66"/>
      <c r="P422" s="66"/>
      <c r="Q422" s="66"/>
      <c r="R422" s="66"/>
      <c r="S422" s="66"/>
      <c r="T422" s="66"/>
      <c r="U422" s="66"/>
    </row>
    <row r="423" spans="1:25" s="153" customFormat="1" ht="43.8" customHeight="1" x14ac:dyDescent="0.3">
      <c r="A423" s="226"/>
      <c r="B423" s="66"/>
      <c r="C423" s="227"/>
      <c r="D423" s="228"/>
      <c r="E423" s="229"/>
      <c r="F423" s="229"/>
      <c r="G423" s="75"/>
      <c r="H423" s="64"/>
      <c r="I423" s="66"/>
      <c r="J423" s="66"/>
      <c r="K423" s="66"/>
      <c r="L423" s="66"/>
      <c r="M423" s="66"/>
      <c r="N423" s="66"/>
      <c r="O423" s="66"/>
      <c r="P423" s="66"/>
      <c r="Q423" s="66"/>
      <c r="R423" s="66"/>
      <c r="S423" s="66"/>
      <c r="T423" s="66"/>
      <c r="U423" s="66"/>
    </row>
    <row r="424" spans="1:25" s="164" customFormat="1" ht="43.8" customHeight="1" x14ac:dyDescent="0.3">
      <c r="A424" s="226"/>
      <c r="B424" s="66"/>
      <c r="C424" s="227"/>
      <c r="D424" s="228"/>
      <c r="E424" s="229"/>
      <c r="F424" s="229"/>
      <c r="G424" s="75"/>
      <c r="H424" s="64"/>
      <c r="I424" s="66"/>
      <c r="J424" s="66"/>
      <c r="K424" s="66"/>
      <c r="L424" s="66"/>
      <c r="M424" s="66"/>
      <c r="N424" s="66"/>
      <c r="O424" s="66"/>
      <c r="P424" s="66"/>
      <c r="Q424" s="66"/>
      <c r="R424" s="66"/>
      <c r="S424" s="66"/>
      <c r="T424" s="66"/>
      <c r="U424" s="66"/>
    </row>
    <row r="425" spans="1:25" s="120" customFormat="1" ht="43.8" customHeight="1" x14ac:dyDescent="0.3">
      <c r="A425" s="226"/>
      <c r="B425" s="66"/>
      <c r="C425" s="227"/>
      <c r="D425" s="228"/>
      <c r="E425" s="229"/>
      <c r="F425" s="229"/>
      <c r="G425" s="75"/>
      <c r="H425" s="64"/>
      <c r="I425" s="66"/>
      <c r="J425" s="66"/>
      <c r="K425" s="66"/>
      <c r="L425" s="66"/>
      <c r="M425" s="66"/>
      <c r="N425" s="66"/>
      <c r="O425" s="66"/>
      <c r="P425" s="66"/>
      <c r="Q425" s="66"/>
      <c r="R425" s="66"/>
      <c r="S425" s="66"/>
      <c r="T425" s="66"/>
      <c r="U425" s="66"/>
    </row>
    <row r="426" spans="1:25" s="232" customFormat="1" ht="43.8" customHeight="1" x14ac:dyDescent="0.3">
      <c r="A426" s="226"/>
      <c r="B426" s="66"/>
      <c r="C426" s="227"/>
      <c r="D426" s="228"/>
      <c r="E426" s="229"/>
      <c r="F426" s="229"/>
      <c r="G426" s="75"/>
      <c r="H426" s="64"/>
      <c r="I426" s="66"/>
      <c r="J426" s="66"/>
      <c r="K426" s="66"/>
      <c r="L426" s="66"/>
      <c r="M426" s="66"/>
      <c r="N426" s="66"/>
      <c r="O426" s="66"/>
      <c r="P426" s="66"/>
      <c r="Q426" s="66"/>
      <c r="R426" s="66"/>
      <c r="S426" s="66"/>
      <c r="T426" s="66"/>
      <c r="U426" s="66"/>
    </row>
    <row r="427" spans="1:25" s="112" customFormat="1" ht="43.8" customHeight="1" x14ac:dyDescent="0.3">
      <c r="A427" s="226"/>
      <c r="B427" s="66"/>
      <c r="C427" s="227"/>
      <c r="D427" s="228"/>
      <c r="E427" s="229"/>
      <c r="F427" s="229"/>
      <c r="G427" s="75"/>
      <c r="H427" s="64"/>
      <c r="I427" s="66"/>
      <c r="J427" s="66"/>
      <c r="K427" s="66"/>
      <c r="L427" s="66"/>
      <c r="M427" s="66"/>
      <c r="N427" s="66"/>
      <c r="O427" s="66"/>
      <c r="P427" s="66"/>
      <c r="Q427" s="66"/>
      <c r="R427" s="66"/>
      <c r="S427" s="66"/>
      <c r="T427" s="66"/>
      <c r="U427" s="66"/>
    </row>
    <row r="428" spans="1:25" s="112" customFormat="1" ht="43.8" customHeight="1" x14ac:dyDescent="0.3">
      <c r="A428" s="226"/>
      <c r="B428" s="66"/>
      <c r="C428" s="227"/>
      <c r="D428" s="228"/>
      <c r="E428" s="229"/>
      <c r="F428" s="229"/>
      <c r="G428" s="75"/>
      <c r="H428" s="64"/>
      <c r="I428" s="66"/>
      <c r="J428" s="66"/>
      <c r="K428" s="66"/>
      <c r="L428" s="66"/>
      <c r="M428" s="66"/>
      <c r="N428" s="66"/>
      <c r="O428" s="66"/>
      <c r="P428" s="66"/>
      <c r="Q428" s="66"/>
      <c r="R428" s="66"/>
      <c r="S428" s="66"/>
      <c r="T428" s="66"/>
      <c r="U428" s="66"/>
    </row>
    <row r="429" spans="1:25" s="112" customFormat="1" ht="43.8" customHeight="1" x14ac:dyDescent="0.3">
      <c r="A429" s="226"/>
      <c r="B429" s="66"/>
      <c r="C429" s="227"/>
      <c r="D429" s="228"/>
      <c r="E429" s="229"/>
      <c r="F429" s="229"/>
      <c r="G429" s="75"/>
      <c r="H429" s="64"/>
      <c r="I429" s="66"/>
      <c r="J429" s="66"/>
      <c r="K429" s="66"/>
      <c r="L429" s="66"/>
      <c r="M429" s="66"/>
      <c r="N429" s="66"/>
      <c r="O429" s="66"/>
      <c r="P429" s="66"/>
      <c r="Q429" s="66"/>
      <c r="R429" s="66"/>
      <c r="S429" s="66"/>
      <c r="T429" s="66"/>
      <c r="U429" s="66"/>
    </row>
    <row r="430" spans="1:25" s="112" customFormat="1" ht="43.8" customHeight="1" x14ac:dyDescent="0.3">
      <c r="A430" s="226"/>
      <c r="B430" s="66"/>
      <c r="C430" s="227"/>
      <c r="D430" s="228"/>
      <c r="E430" s="229"/>
      <c r="F430" s="229"/>
      <c r="G430" s="75"/>
      <c r="H430" s="64"/>
      <c r="I430" s="66"/>
      <c r="J430" s="66"/>
      <c r="K430" s="66"/>
      <c r="L430" s="66"/>
      <c r="M430" s="66"/>
      <c r="N430" s="66"/>
      <c r="O430" s="66"/>
      <c r="P430" s="66"/>
      <c r="Q430" s="66"/>
      <c r="R430" s="66"/>
      <c r="S430" s="66"/>
      <c r="T430" s="66"/>
      <c r="U430" s="66"/>
      <c r="Y430" s="113"/>
    </row>
    <row r="431" spans="1:25" s="112" customFormat="1" ht="43.8" customHeight="1" x14ac:dyDescent="0.3">
      <c r="A431" s="226"/>
      <c r="B431" s="66"/>
      <c r="C431" s="227"/>
      <c r="D431" s="228"/>
      <c r="E431" s="229"/>
      <c r="F431" s="229"/>
      <c r="G431" s="75"/>
      <c r="H431" s="64"/>
      <c r="I431" s="66"/>
      <c r="J431" s="66"/>
      <c r="K431" s="66"/>
      <c r="L431" s="66"/>
      <c r="M431" s="66"/>
      <c r="N431" s="66"/>
      <c r="O431" s="66"/>
      <c r="P431" s="66"/>
      <c r="Q431" s="66"/>
      <c r="R431" s="66"/>
      <c r="S431" s="66"/>
      <c r="T431" s="66"/>
      <c r="U431" s="66"/>
    </row>
    <row r="432" spans="1:25" s="112" customFormat="1" ht="43.8" customHeight="1" x14ac:dyDescent="0.3">
      <c r="A432" s="226"/>
      <c r="B432" s="66"/>
      <c r="C432" s="227"/>
      <c r="D432" s="228"/>
      <c r="E432" s="229"/>
      <c r="F432" s="229"/>
      <c r="G432" s="75"/>
      <c r="H432" s="64"/>
      <c r="I432" s="66"/>
      <c r="J432" s="66"/>
      <c r="K432" s="66"/>
      <c r="L432" s="66"/>
      <c r="M432" s="66"/>
      <c r="N432" s="66"/>
      <c r="O432" s="66"/>
      <c r="P432" s="66"/>
      <c r="Q432" s="66"/>
      <c r="R432" s="66"/>
      <c r="S432" s="66"/>
      <c r="T432" s="66"/>
      <c r="U432" s="66"/>
    </row>
    <row r="436" spans="1:21" s="233" customFormat="1" ht="43.8" customHeight="1" x14ac:dyDescent="0.3">
      <c r="A436" s="226"/>
      <c r="B436" s="66"/>
      <c r="C436" s="227"/>
      <c r="D436" s="228"/>
      <c r="E436" s="229"/>
      <c r="F436" s="229"/>
      <c r="G436" s="75"/>
      <c r="H436" s="64"/>
      <c r="I436" s="66"/>
      <c r="J436" s="66"/>
      <c r="K436" s="66"/>
      <c r="L436" s="66"/>
      <c r="M436" s="66"/>
      <c r="N436" s="66"/>
      <c r="O436" s="66"/>
      <c r="P436" s="66"/>
      <c r="Q436" s="66"/>
      <c r="R436" s="66"/>
      <c r="S436" s="66"/>
      <c r="T436" s="66"/>
      <c r="U436" s="66"/>
    </row>
    <row r="437" spans="1:21" s="231" customFormat="1" ht="43.8" customHeight="1" x14ac:dyDescent="0.3">
      <c r="A437" s="226"/>
      <c r="B437" s="66"/>
      <c r="C437" s="227"/>
      <c r="D437" s="228"/>
      <c r="E437" s="229"/>
      <c r="F437" s="229"/>
      <c r="G437" s="75"/>
      <c r="H437" s="64"/>
      <c r="I437" s="66"/>
      <c r="J437" s="66"/>
      <c r="K437" s="66"/>
      <c r="L437" s="66"/>
      <c r="M437" s="66"/>
      <c r="N437" s="66"/>
      <c r="O437" s="66"/>
      <c r="P437" s="66"/>
      <c r="Q437" s="66"/>
      <c r="R437" s="66"/>
      <c r="S437" s="66"/>
      <c r="T437" s="66"/>
      <c r="U437" s="66"/>
    </row>
    <row r="438" spans="1:21" s="231" customFormat="1" ht="43.8" customHeight="1" x14ac:dyDescent="0.3">
      <c r="A438" s="226"/>
      <c r="B438" s="66"/>
      <c r="C438" s="227"/>
      <c r="D438" s="228"/>
      <c r="E438" s="229"/>
      <c r="F438" s="229"/>
      <c r="G438" s="75"/>
      <c r="H438" s="64"/>
      <c r="I438" s="66"/>
      <c r="J438" s="66"/>
      <c r="K438" s="66"/>
      <c r="L438" s="66"/>
      <c r="M438" s="66"/>
      <c r="N438" s="66"/>
      <c r="O438" s="66"/>
      <c r="P438" s="66"/>
      <c r="Q438" s="66"/>
      <c r="R438" s="66"/>
      <c r="S438" s="66"/>
      <c r="T438" s="66"/>
      <c r="U438" s="66"/>
    </row>
    <row r="447" spans="1:21" s="230" customFormat="1" ht="43.8" customHeight="1" x14ac:dyDescent="0.3">
      <c r="A447" s="226"/>
      <c r="B447" s="66"/>
      <c r="C447" s="227"/>
      <c r="D447" s="228"/>
      <c r="E447" s="229"/>
      <c r="F447" s="229"/>
      <c r="G447" s="75"/>
      <c r="H447" s="64"/>
      <c r="I447" s="66"/>
      <c r="J447" s="66"/>
      <c r="K447" s="66"/>
      <c r="L447" s="66"/>
      <c r="M447" s="66"/>
      <c r="N447" s="66"/>
      <c r="O447" s="66"/>
      <c r="P447" s="66"/>
      <c r="Q447" s="66"/>
      <c r="R447" s="66"/>
      <c r="S447" s="66"/>
      <c r="T447" s="66"/>
      <c r="U447" s="66"/>
    </row>
    <row r="460" spans="1:21" s="70" customFormat="1" ht="43.8" customHeight="1" x14ac:dyDescent="0.3">
      <c r="A460" s="226"/>
      <c r="B460" s="66"/>
      <c r="C460" s="227"/>
      <c r="D460" s="228"/>
      <c r="E460" s="229"/>
      <c r="F460" s="229"/>
      <c r="G460" s="75"/>
      <c r="H460" s="64"/>
      <c r="I460" s="66"/>
      <c r="J460" s="66"/>
      <c r="K460" s="66"/>
      <c r="L460" s="66"/>
      <c r="M460" s="66"/>
      <c r="N460" s="66"/>
      <c r="O460" s="66"/>
      <c r="P460" s="66"/>
      <c r="Q460" s="66"/>
      <c r="R460" s="66"/>
      <c r="S460" s="66"/>
      <c r="T460" s="66"/>
      <c r="U460" s="66"/>
    </row>
    <row r="461" spans="1:21" s="70" customFormat="1" ht="43.8" customHeight="1" x14ac:dyDescent="0.3">
      <c r="A461" s="226"/>
      <c r="B461" s="66"/>
      <c r="C461" s="227"/>
      <c r="D461" s="228"/>
      <c r="E461" s="229"/>
      <c r="F461" s="229"/>
      <c r="G461" s="75"/>
      <c r="H461" s="64"/>
      <c r="I461" s="66"/>
      <c r="J461" s="66"/>
      <c r="K461" s="66"/>
      <c r="L461" s="66"/>
      <c r="M461" s="66"/>
      <c r="N461" s="66"/>
      <c r="O461" s="66"/>
      <c r="P461" s="66"/>
      <c r="Q461" s="66"/>
      <c r="R461" s="66"/>
      <c r="S461" s="66"/>
      <c r="T461" s="66"/>
      <c r="U461" s="66"/>
    </row>
    <row r="462" spans="1:21" s="70" customFormat="1" ht="43.8" customHeight="1" x14ac:dyDescent="0.3">
      <c r="A462" s="226"/>
      <c r="B462" s="66"/>
      <c r="C462" s="227"/>
      <c r="D462" s="228"/>
      <c r="E462" s="229"/>
      <c r="F462" s="229"/>
      <c r="G462" s="75"/>
      <c r="H462" s="64"/>
      <c r="I462" s="66"/>
      <c r="J462" s="66"/>
      <c r="K462" s="66"/>
      <c r="L462" s="66"/>
      <c r="M462" s="66"/>
      <c r="N462" s="66"/>
      <c r="O462" s="66"/>
      <c r="P462" s="66"/>
      <c r="Q462" s="66"/>
      <c r="R462" s="66"/>
      <c r="S462" s="66"/>
      <c r="T462" s="66"/>
      <c r="U462" s="66"/>
    </row>
    <row r="464" spans="1:21" s="231" customFormat="1" ht="43.8" customHeight="1" x14ac:dyDescent="0.3">
      <c r="A464" s="226"/>
      <c r="B464" s="66"/>
      <c r="C464" s="227"/>
      <c r="D464" s="228"/>
      <c r="E464" s="229"/>
      <c r="F464" s="229"/>
      <c r="G464" s="75"/>
      <c r="H464" s="64"/>
      <c r="I464" s="66"/>
      <c r="J464" s="66"/>
      <c r="K464" s="66"/>
      <c r="L464" s="66"/>
      <c r="M464" s="66"/>
      <c r="N464" s="66"/>
      <c r="O464" s="66"/>
      <c r="P464" s="66"/>
      <c r="Q464" s="66"/>
      <c r="R464" s="66"/>
      <c r="S464" s="66"/>
      <c r="T464" s="66"/>
      <c r="U464" s="66"/>
    </row>
    <row r="469" spans="1:21" s="231" customFormat="1" ht="43.8" customHeight="1" x14ac:dyDescent="0.3">
      <c r="A469" s="226"/>
      <c r="B469" s="66"/>
      <c r="C469" s="227"/>
      <c r="D469" s="228"/>
      <c r="E469" s="229"/>
      <c r="F469" s="229"/>
      <c r="G469" s="75"/>
      <c r="H469" s="64"/>
      <c r="I469" s="66"/>
      <c r="J469" s="66"/>
      <c r="K469" s="66"/>
      <c r="L469" s="66"/>
      <c r="M469" s="66"/>
      <c r="N469" s="66"/>
      <c r="O469" s="66"/>
      <c r="P469" s="66"/>
      <c r="Q469" s="66"/>
      <c r="R469" s="66"/>
      <c r="S469" s="66"/>
      <c r="T469" s="66"/>
      <c r="U469" s="66"/>
    </row>
    <row r="471" spans="1:21" s="95" customFormat="1" ht="43.8" customHeight="1" x14ac:dyDescent="0.3">
      <c r="A471" s="226"/>
      <c r="B471" s="66"/>
      <c r="C471" s="227"/>
      <c r="D471" s="228"/>
      <c r="E471" s="229"/>
      <c r="F471" s="229"/>
      <c r="G471" s="75"/>
      <c r="H471" s="64"/>
      <c r="I471" s="66"/>
      <c r="J471" s="66"/>
      <c r="K471" s="66"/>
      <c r="L471" s="66"/>
      <c r="M471" s="66"/>
      <c r="N471" s="66"/>
      <c r="O471" s="66"/>
      <c r="P471" s="66"/>
      <c r="Q471" s="66"/>
      <c r="R471" s="66"/>
      <c r="S471" s="66"/>
      <c r="T471" s="66"/>
      <c r="U471" s="66"/>
    </row>
    <row r="472" spans="1:21" s="95" customFormat="1" ht="43.8" customHeight="1" x14ac:dyDescent="0.3">
      <c r="A472" s="226"/>
      <c r="B472" s="66"/>
      <c r="C472" s="227"/>
      <c r="D472" s="228"/>
      <c r="E472" s="229"/>
      <c r="F472" s="229"/>
      <c r="G472" s="75"/>
      <c r="H472" s="64"/>
      <c r="I472" s="66"/>
      <c r="J472" s="66"/>
      <c r="K472" s="66"/>
      <c r="L472" s="66"/>
      <c r="M472" s="66"/>
      <c r="N472" s="66"/>
      <c r="O472" s="66"/>
      <c r="P472" s="66"/>
      <c r="Q472" s="66"/>
      <c r="R472" s="66"/>
      <c r="S472" s="66"/>
      <c r="T472" s="66"/>
      <c r="U472" s="66"/>
    </row>
    <row r="473" spans="1:21" s="112" customFormat="1" ht="43.8" customHeight="1" x14ac:dyDescent="0.3">
      <c r="A473" s="226"/>
      <c r="B473" s="66"/>
      <c r="C473" s="227"/>
      <c r="D473" s="228"/>
      <c r="E473" s="229"/>
      <c r="F473" s="229"/>
      <c r="G473" s="75"/>
      <c r="H473" s="64"/>
      <c r="I473" s="66"/>
      <c r="J473" s="66"/>
      <c r="K473" s="66"/>
      <c r="L473" s="66"/>
      <c r="M473" s="66"/>
      <c r="N473" s="66"/>
      <c r="O473" s="66"/>
      <c r="P473" s="66"/>
      <c r="Q473" s="66"/>
      <c r="R473" s="66"/>
      <c r="S473" s="66"/>
      <c r="T473" s="66"/>
      <c r="U473" s="66"/>
    </row>
    <row r="474" spans="1:21" s="120" customFormat="1" ht="43.8" customHeight="1" x14ac:dyDescent="0.3">
      <c r="A474" s="226"/>
      <c r="B474" s="66"/>
      <c r="C474" s="227"/>
      <c r="D474" s="228"/>
      <c r="E474" s="229"/>
      <c r="F474" s="229"/>
      <c r="G474" s="75"/>
      <c r="H474" s="64"/>
      <c r="I474" s="66"/>
      <c r="J474" s="66"/>
      <c r="K474" s="66"/>
      <c r="L474" s="66"/>
      <c r="M474" s="66"/>
      <c r="N474" s="66"/>
      <c r="O474" s="66"/>
      <c r="P474" s="66"/>
      <c r="Q474" s="66"/>
      <c r="R474" s="66"/>
      <c r="S474" s="66"/>
      <c r="T474" s="66"/>
      <c r="U474" s="66"/>
    </row>
    <row r="475" spans="1:21" s="127" customFormat="1" ht="43.8" customHeight="1" x14ac:dyDescent="0.3">
      <c r="A475" s="226"/>
      <c r="B475" s="66"/>
      <c r="C475" s="227"/>
      <c r="D475" s="228"/>
      <c r="E475" s="229"/>
      <c r="F475" s="229"/>
      <c r="G475" s="75"/>
      <c r="H475" s="64"/>
      <c r="I475" s="66"/>
      <c r="J475" s="66"/>
      <c r="K475" s="66"/>
      <c r="L475" s="66"/>
      <c r="M475" s="66"/>
      <c r="N475" s="66"/>
      <c r="O475" s="66"/>
      <c r="P475" s="66"/>
      <c r="Q475" s="66"/>
      <c r="R475" s="66"/>
      <c r="S475" s="66"/>
      <c r="T475" s="66"/>
      <c r="U475" s="66"/>
    </row>
    <row r="476" spans="1:21" s="127" customFormat="1" ht="43.8" customHeight="1" x14ac:dyDescent="0.3">
      <c r="A476" s="226"/>
      <c r="B476" s="66"/>
      <c r="C476" s="227"/>
      <c r="D476" s="228"/>
      <c r="E476" s="229"/>
      <c r="F476" s="229"/>
      <c r="G476" s="75"/>
      <c r="H476" s="64"/>
      <c r="I476" s="66"/>
      <c r="J476" s="66"/>
      <c r="K476" s="66"/>
      <c r="L476" s="66"/>
      <c r="M476" s="66"/>
      <c r="N476" s="66"/>
      <c r="O476" s="66"/>
      <c r="P476" s="66"/>
      <c r="Q476" s="66"/>
      <c r="R476" s="66"/>
      <c r="S476" s="66"/>
      <c r="T476" s="66"/>
      <c r="U476" s="66"/>
    </row>
    <row r="477" spans="1:21" s="135" customFormat="1" ht="43.8" customHeight="1" x14ac:dyDescent="0.3">
      <c r="A477" s="226"/>
      <c r="B477" s="66"/>
      <c r="C477" s="227"/>
      <c r="D477" s="228"/>
      <c r="E477" s="229"/>
      <c r="F477" s="229"/>
      <c r="G477" s="75"/>
      <c r="H477" s="64"/>
      <c r="I477" s="66"/>
      <c r="J477" s="66"/>
      <c r="K477" s="66"/>
      <c r="L477" s="66"/>
      <c r="M477" s="66"/>
      <c r="N477" s="66"/>
      <c r="O477" s="66"/>
      <c r="P477" s="66"/>
      <c r="Q477" s="66"/>
      <c r="R477" s="66"/>
      <c r="S477" s="66"/>
      <c r="T477" s="66"/>
      <c r="U477" s="66"/>
    </row>
    <row r="478" spans="1:21" s="135" customFormat="1" ht="43.8" customHeight="1" x14ac:dyDescent="0.3">
      <c r="A478" s="226"/>
      <c r="B478" s="66"/>
      <c r="C478" s="227"/>
      <c r="D478" s="228"/>
      <c r="E478" s="229"/>
      <c r="F478" s="229"/>
      <c r="G478" s="75"/>
      <c r="H478" s="64"/>
      <c r="I478" s="66"/>
      <c r="J478" s="66"/>
      <c r="K478" s="66"/>
      <c r="L478" s="66"/>
      <c r="M478" s="66"/>
      <c r="N478" s="66"/>
      <c r="O478" s="66"/>
      <c r="P478" s="66"/>
      <c r="Q478" s="66"/>
      <c r="R478" s="66"/>
      <c r="S478" s="66"/>
      <c r="T478" s="66"/>
      <c r="U478" s="66"/>
    </row>
    <row r="479" spans="1:21" s="135" customFormat="1" ht="43.8" customHeight="1" x14ac:dyDescent="0.3">
      <c r="A479" s="226"/>
      <c r="B479" s="66"/>
      <c r="C479" s="227"/>
      <c r="D479" s="228"/>
      <c r="E479" s="229"/>
      <c r="F479" s="229"/>
      <c r="G479" s="75"/>
      <c r="H479" s="64"/>
      <c r="I479" s="66"/>
      <c r="J479" s="66"/>
      <c r="K479" s="66"/>
      <c r="L479" s="66"/>
      <c r="M479" s="66"/>
      <c r="N479" s="66"/>
      <c r="O479" s="66"/>
      <c r="P479" s="66"/>
      <c r="Q479" s="66"/>
      <c r="R479" s="66"/>
      <c r="S479" s="66"/>
      <c r="T479" s="66"/>
      <c r="U479" s="66"/>
    </row>
    <row r="480" spans="1:21" s="144" customFormat="1" ht="43.8" customHeight="1" x14ac:dyDescent="0.3">
      <c r="A480" s="226"/>
      <c r="B480" s="66"/>
      <c r="C480" s="227"/>
      <c r="D480" s="228"/>
      <c r="E480" s="229"/>
      <c r="F480" s="229"/>
      <c r="G480" s="75"/>
      <c r="H480" s="64"/>
      <c r="I480" s="66"/>
      <c r="J480" s="66"/>
      <c r="K480" s="66"/>
      <c r="L480" s="66"/>
      <c r="M480" s="66"/>
      <c r="N480" s="66"/>
      <c r="O480" s="66"/>
      <c r="P480" s="66"/>
      <c r="Q480" s="66"/>
      <c r="R480" s="66"/>
      <c r="S480" s="66"/>
      <c r="T480" s="66"/>
      <c r="U480" s="66"/>
    </row>
    <row r="481" spans="1:25" s="127" customFormat="1" ht="43.8" customHeight="1" x14ac:dyDescent="0.3">
      <c r="A481" s="226"/>
      <c r="B481" s="66"/>
      <c r="C481" s="227"/>
      <c r="D481" s="228"/>
      <c r="E481" s="229"/>
      <c r="F481" s="229"/>
      <c r="G481" s="75"/>
      <c r="H481" s="64"/>
      <c r="I481" s="66"/>
      <c r="J481" s="66"/>
      <c r="K481" s="66"/>
      <c r="L481" s="66"/>
      <c r="M481" s="66"/>
      <c r="N481" s="66"/>
      <c r="O481" s="66"/>
      <c r="P481" s="66"/>
      <c r="Q481" s="66"/>
      <c r="R481" s="66"/>
      <c r="S481" s="66"/>
      <c r="T481" s="66"/>
      <c r="U481" s="66"/>
    </row>
    <row r="482" spans="1:25" s="153" customFormat="1" ht="43.8" customHeight="1" x14ac:dyDescent="0.3">
      <c r="A482" s="226"/>
      <c r="B482" s="66"/>
      <c r="C482" s="227"/>
      <c r="D482" s="228"/>
      <c r="E482" s="229"/>
      <c r="F482" s="229"/>
      <c r="G482" s="75"/>
      <c r="H482" s="64"/>
      <c r="I482" s="66"/>
      <c r="J482" s="66"/>
      <c r="K482" s="66"/>
      <c r="L482" s="66"/>
      <c r="M482" s="66"/>
      <c r="N482" s="66"/>
      <c r="O482" s="66"/>
      <c r="P482" s="66"/>
      <c r="Q482" s="66"/>
      <c r="R482" s="66"/>
      <c r="S482" s="66"/>
      <c r="T482" s="66"/>
      <c r="U482" s="66"/>
    </row>
    <row r="483" spans="1:25" s="153" customFormat="1" ht="43.8" customHeight="1" x14ac:dyDescent="0.3">
      <c r="A483" s="226"/>
      <c r="B483" s="66"/>
      <c r="C483" s="227"/>
      <c r="D483" s="228"/>
      <c r="E483" s="229"/>
      <c r="F483" s="229"/>
      <c r="G483" s="75"/>
      <c r="H483" s="64"/>
      <c r="I483" s="66"/>
      <c r="J483" s="66"/>
      <c r="K483" s="66"/>
      <c r="L483" s="66"/>
      <c r="M483" s="66"/>
      <c r="N483" s="66"/>
      <c r="O483" s="66"/>
      <c r="P483" s="66"/>
      <c r="Q483" s="66"/>
      <c r="R483" s="66"/>
      <c r="S483" s="66"/>
      <c r="T483" s="66"/>
      <c r="U483" s="66"/>
    </row>
    <row r="484" spans="1:25" s="153" customFormat="1" ht="43.8" customHeight="1" x14ac:dyDescent="0.3">
      <c r="A484" s="226"/>
      <c r="B484" s="66"/>
      <c r="C484" s="227"/>
      <c r="D484" s="228"/>
      <c r="E484" s="229"/>
      <c r="F484" s="229"/>
      <c r="G484" s="75"/>
      <c r="H484" s="64"/>
      <c r="I484" s="66"/>
      <c r="J484" s="66"/>
      <c r="K484" s="66"/>
      <c r="L484" s="66"/>
      <c r="M484" s="66"/>
      <c r="N484" s="66"/>
      <c r="O484" s="66"/>
      <c r="P484" s="66"/>
      <c r="Q484" s="66"/>
      <c r="R484" s="66"/>
      <c r="S484" s="66"/>
      <c r="T484" s="66"/>
      <c r="U484" s="66"/>
    </row>
    <row r="485" spans="1:25" s="153" customFormat="1" ht="43.8" customHeight="1" x14ac:dyDescent="0.3">
      <c r="A485" s="226"/>
      <c r="B485" s="66"/>
      <c r="C485" s="227"/>
      <c r="D485" s="228"/>
      <c r="E485" s="229"/>
      <c r="F485" s="229"/>
      <c r="G485" s="75"/>
      <c r="H485" s="64"/>
      <c r="I485" s="66"/>
      <c r="J485" s="66"/>
      <c r="K485" s="66"/>
      <c r="L485" s="66"/>
      <c r="M485" s="66"/>
      <c r="N485" s="66"/>
      <c r="O485" s="66"/>
      <c r="P485" s="66"/>
      <c r="Q485" s="66"/>
      <c r="R485" s="66"/>
      <c r="S485" s="66"/>
      <c r="T485" s="66"/>
      <c r="U485" s="66"/>
    </row>
    <row r="486" spans="1:25" s="164" customFormat="1" ht="43.8" customHeight="1" x14ac:dyDescent="0.3">
      <c r="A486" s="226"/>
      <c r="B486" s="66"/>
      <c r="C486" s="227"/>
      <c r="D486" s="228"/>
      <c r="E486" s="229"/>
      <c r="F486" s="229"/>
      <c r="G486" s="75"/>
      <c r="H486" s="64"/>
      <c r="I486" s="66"/>
      <c r="J486" s="66"/>
      <c r="K486" s="66"/>
      <c r="L486" s="66"/>
      <c r="M486" s="66"/>
      <c r="N486" s="66"/>
      <c r="O486" s="66"/>
      <c r="P486" s="66"/>
      <c r="Q486" s="66"/>
      <c r="R486" s="66"/>
      <c r="S486" s="66"/>
      <c r="T486" s="66"/>
      <c r="U486" s="66"/>
    </row>
    <row r="487" spans="1:25" s="120" customFormat="1" ht="43.8" customHeight="1" x14ac:dyDescent="0.3">
      <c r="A487" s="226"/>
      <c r="B487" s="66"/>
      <c r="C487" s="227"/>
      <c r="D487" s="228"/>
      <c r="E487" s="229"/>
      <c r="F487" s="229"/>
      <c r="G487" s="75"/>
      <c r="H487" s="64"/>
      <c r="I487" s="66"/>
      <c r="J487" s="66"/>
      <c r="K487" s="66"/>
      <c r="L487" s="66"/>
      <c r="M487" s="66"/>
      <c r="N487" s="66"/>
      <c r="O487" s="66"/>
      <c r="P487" s="66"/>
      <c r="Q487" s="66"/>
      <c r="R487" s="66"/>
      <c r="S487" s="66"/>
      <c r="T487" s="66"/>
      <c r="U487" s="66"/>
    </row>
    <row r="488" spans="1:25" s="232" customFormat="1" ht="43.8" customHeight="1" x14ac:dyDescent="0.3">
      <c r="A488" s="226"/>
      <c r="B488" s="66"/>
      <c r="C488" s="227"/>
      <c r="D488" s="228"/>
      <c r="E488" s="229"/>
      <c r="F488" s="229"/>
      <c r="G488" s="75"/>
      <c r="H488" s="64"/>
      <c r="I488" s="66"/>
      <c r="J488" s="66"/>
      <c r="K488" s="66"/>
      <c r="L488" s="66"/>
      <c r="M488" s="66"/>
      <c r="N488" s="66"/>
      <c r="O488" s="66"/>
      <c r="P488" s="66"/>
      <c r="Q488" s="66"/>
      <c r="R488" s="66"/>
      <c r="S488" s="66"/>
      <c r="T488" s="66"/>
      <c r="U488" s="66"/>
    </row>
    <row r="489" spans="1:25" s="112" customFormat="1" ht="43.8" customHeight="1" x14ac:dyDescent="0.3">
      <c r="A489" s="226"/>
      <c r="B489" s="66"/>
      <c r="C489" s="227"/>
      <c r="D489" s="228"/>
      <c r="E489" s="229"/>
      <c r="F489" s="229"/>
      <c r="G489" s="75"/>
      <c r="H489" s="64"/>
      <c r="I489" s="66"/>
      <c r="J489" s="66"/>
      <c r="K489" s="66"/>
      <c r="L489" s="66"/>
      <c r="M489" s="66"/>
      <c r="N489" s="66"/>
      <c r="O489" s="66"/>
      <c r="P489" s="66"/>
      <c r="Q489" s="66"/>
      <c r="R489" s="66"/>
      <c r="S489" s="66"/>
      <c r="T489" s="66"/>
      <c r="U489" s="66"/>
    </row>
    <row r="490" spans="1:25" s="112" customFormat="1" ht="43.8" customHeight="1" x14ac:dyDescent="0.3">
      <c r="A490" s="226"/>
      <c r="B490" s="66"/>
      <c r="C490" s="227"/>
      <c r="D490" s="228"/>
      <c r="E490" s="229"/>
      <c r="F490" s="229"/>
      <c r="G490" s="75"/>
      <c r="H490" s="64"/>
      <c r="I490" s="66"/>
      <c r="J490" s="66"/>
      <c r="K490" s="66"/>
      <c r="L490" s="66"/>
      <c r="M490" s="66"/>
      <c r="N490" s="66"/>
      <c r="O490" s="66"/>
      <c r="P490" s="66"/>
      <c r="Q490" s="66"/>
      <c r="R490" s="66"/>
      <c r="S490" s="66"/>
      <c r="T490" s="66"/>
      <c r="U490" s="66"/>
    </row>
    <row r="491" spans="1:25" s="112" customFormat="1" ht="43.8" customHeight="1" x14ac:dyDescent="0.3">
      <c r="A491" s="226"/>
      <c r="B491" s="66"/>
      <c r="C491" s="227"/>
      <c r="D491" s="228"/>
      <c r="E491" s="229"/>
      <c r="F491" s="229"/>
      <c r="G491" s="75"/>
      <c r="H491" s="64"/>
      <c r="I491" s="66"/>
      <c r="J491" s="66"/>
      <c r="K491" s="66"/>
      <c r="L491" s="66"/>
      <c r="M491" s="66"/>
      <c r="N491" s="66"/>
      <c r="O491" s="66"/>
      <c r="P491" s="66"/>
      <c r="Q491" s="66"/>
      <c r="R491" s="66"/>
      <c r="S491" s="66"/>
      <c r="T491" s="66"/>
      <c r="U491" s="66"/>
    </row>
    <row r="492" spans="1:25" s="112" customFormat="1" ht="43.8" customHeight="1" x14ac:dyDescent="0.3">
      <c r="A492" s="226"/>
      <c r="B492" s="66"/>
      <c r="C492" s="227"/>
      <c r="D492" s="228"/>
      <c r="E492" s="229"/>
      <c r="F492" s="229"/>
      <c r="G492" s="75"/>
      <c r="H492" s="64"/>
      <c r="I492" s="66"/>
      <c r="J492" s="66"/>
      <c r="K492" s="66"/>
      <c r="L492" s="66"/>
      <c r="M492" s="66"/>
      <c r="N492" s="66"/>
      <c r="O492" s="66"/>
      <c r="P492" s="66"/>
      <c r="Q492" s="66"/>
      <c r="R492" s="66"/>
      <c r="S492" s="66"/>
      <c r="T492" s="66"/>
      <c r="U492" s="66"/>
      <c r="Y492" s="113"/>
    </row>
    <row r="493" spans="1:25" s="112" customFormat="1" ht="43.8" customHeight="1" x14ac:dyDescent="0.3">
      <c r="A493" s="226"/>
      <c r="B493" s="66"/>
      <c r="C493" s="227"/>
      <c r="D493" s="228"/>
      <c r="E493" s="229"/>
      <c r="F493" s="229"/>
      <c r="G493" s="75"/>
      <c r="H493" s="64"/>
      <c r="I493" s="66"/>
      <c r="J493" s="66"/>
      <c r="K493" s="66"/>
      <c r="L493" s="66"/>
      <c r="M493" s="66"/>
      <c r="N493" s="66"/>
      <c r="O493" s="66"/>
      <c r="P493" s="66"/>
      <c r="Q493" s="66"/>
      <c r="R493" s="66"/>
      <c r="S493" s="66"/>
      <c r="T493" s="66"/>
      <c r="U493" s="66"/>
    </row>
    <row r="494" spans="1:25" s="112" customFormat="1" ht="43.8" customHeight="1" x14ac:dyDescent="0.3">
      <c r="A494" s="226"/>
      <c r="B494" s="66"/>
      <c r="C494" s="227"/>
      <c r="D494" s="228"/>
      <c r="E494" s="229"/>
      <c r="F494" s="229"/>
      <c r="G494" s="75"/>
      <c r="H494" s="64"/>
      <c r="I494" s="66"/>
      <c r="J494" s="66"/>
      <c r="K494" s="66"/>
      <c r="L494" s="66"/>
      <c r="M494" s="66"/>
      <c r="N494" s="66"/>
      <c r="O494" s="66"/>
      <c r="P494" s="66"/>
      <c r="Q494" s="66"/>
      <c r="R494" s="66"/>
      <c r="S494" s="66"/>
      <c r="T494" s="66"/>
      <c r="U494" s="66"/>
    </row>
    <row r="498" spans="1:21" s="233" customFormat="1" ht="43.8" customHeight="1" x14ac:dyDescent="0.3">
      <c r="A498" s="226"/>
      <c r="B498" s="66"/>
      <c r="C498" s="227"/>
      <c r="D498" s="228"/>
      <c r="E498" s="229"/>
      <c r="F498" s="229"/>
      <c r="G498" s="75"/>
      <c r="H498" s="64"/>
      <c r="I498" s="66"/>
      <c r="J498" s="66"/>
      <c r="K498" s="66"/>
      <c r="L498" s="66"/>
      <c r="M498" s="66"/>
      <c r="N498" s="66"/>
      <c r="O498" s="66"/>
      <c r="P498" s="66"/>
      <c r="Q498" s="66"/>
      <c r="R498" s="66"/>
      <c r="S498" s="66"/>
      <c r="T498" s="66"/>
      <c r="U498" s="66"/>
    </row>
    <row r="499" spans="1:21" s="231" customFormat="1" ht="43.8" customHeight="1" x14ac:dyDescent="0.3">
      <c r="A499" s="226"/>
      <c r="B499" s="66"/>
      <c r="C499" s="227"/>
      <c r="D499" s="228"/>
      <c r="E499" s="229"/>
      <c r="F499" s="229"/>
      <c r="G499" s="75"/>
      <c r="H499" s="64"/>
      <c r="I499" s="66"/>
      <c r="J499" s="66"/>
      <c r="K499" s="66"/>
      <c r="L499" s="66"/>
      <c r="M499" s="66"/>
      <c r="N499" s="66"/>
      <c r="O499" s="66"/>
      <c r="P499" s="66"/>
      <c r="Q499" s="66"/>
      <c r="R499" s="66"/>
      <c r="S499" s="66"/>
      <c r="T499" s="66"/>
      <c r="U499" s="66"/>
    </row>
    <row r="500" spans="1:21" s="231" customFormat="1" ht="43.8" customHeight="1" x14ac:dyDescent="0.3">
      <c r="A500" s="226"/>
      <c r="B500" s="66"/>
      <c r="C500" s="227"/>
      <c r="D500" s="228"/>
      <c r="E500" s="229"/>
      <c r="F500" s="229"/>
      <c r="G500" s="75"/>
      <c r="H500" s="64"/>
      <c r="I500" s="66"/>
      <c r="J500" s="66"/>
      <c r="K500" s="66"/>
      <c r="L500" s="66"/>
      <c r="M500" s="66"/>
      <c r="N500" s="66"/>
      <c r="O500" s="66"/>
      <c r="P500" s="66"/>
      <c r="Q500" s="66"/>
      <c r="R500" s="66"/>
      <c r="S500" s="66"/>
      <c r="T500" s="66"/>
      <c r="U500" s="66"/>
    </row>
    <row r="510" spans="1:21" s="230" customFormat="1" ht="43.8" customHeight="1" x14ac:dyDescent="0.3">
      <c r="A510" s="226"/>
      <c r="B510" s="66"/>
      <c r="C510" s="227"/>
      <c r="D510" s="228"/>
      <c r="E510" s="229"/>
      <c r="F510" s="229"/>
      <c r="G510" s="75"/>
      <c r="H510" s="64"/>
      <c r="I510" s="66"/>
      <c r="J510" s="66"/>
      <c r="K510" s="66"/>
      <c r="L510" s="66"/>
      <c r="M510" s="66"/>
      <c r="N510" s="66"/>
      <c r="O510" s="66"/>
      <c r="P510" s="66"/>
      <c r="Q510" s="66"/>
      <c r="R510" s="66"/>
      <c r="S510" s="66"/>
      <c r="T510" s="66"/>
      <c r="U510" s="66"/>
    </row>
    <row r="527" spans="1:21" s="70" customFormat="1" ht="43.8" customHeight="1" x14ac:dyDescent="0.3">
      <c r="A527" s="226"/>
      <c r="B527" s="66"/>
      <c r="C527" s="227"/>
      <c r="D527" s="228"/>
      <c r="E527" s="229"/>
      <c r="F527" s="229"/>
      <c r="G527" s="75"/>
      <c r="H527" s="64"/>
      <c r="I527" s="66"/>
      <c r="J527" s="66"/>
      <c r="K527" s="66"/>
      <c r="L527" s="66"/>
      <c r="M527" s="66"/>
      <c r="N527" s="66"/>
      <c r="O527" s="66"/>
      <c r="P527" s="66"/>
      <c r="Q527" s="66"/>
      <c r="R527" s="66"/>
      <c r="S527" s="66"/>
      <c r="T527" s="66"/>
      <c r="U527" s="66"/>
    </row>
    <row r="528" spans="1:21" s="70" customFormat="1" ht="43.8" customHeight="1" x14ac:dyDescent="0.3">
      <c r="A528" s="226"/>
      <c r="B528" s="66"/>
      <c r="C528" s="227"/>
      <c r="D528" s="228"/>
      <c r="E528" s="229"/>
      <c r="F528" s="229"/>
      <c r="G528" s="75"/>
      <c r="H528" s="64"/>
      <c r="I528" s="66"/>
      <c r="J528" s="66"/>
      <c r="K528" s="66"/>
      <c r="L528" s="66"/>
      <c r="M528" s="66"/>
      <c r="N528" s="66"/>
      <c r="O528" s="66"/>
      <c r="P528" s="66"/>
      <c r="Q528" s="66"/>
      <c r="R528" s="66"/>
      <c r="S528" s="66"/>
      <c r="T528" s="66"/>
      <c r="U528" s="66"/>
    </row>
    <row r="529" spans="1:24" s="70" customFormat="1" ht="43.8" customHeight="1" x14ac:dyDescent="0.3">
      <c r="A529" s="226"/>
      <c r="B529" s="66"/>
      <c r="C529" s="227"/>
      <c r="D529" s="228"/>
      <c r="E529" s="229"/>
      <c r="F529" s="229"/>
      <c r="G529" s="75"/>
      <c r="H529" s="64"/>
      <c r="I529" s="66"/>
      <c r="J529" s="66"/>
      <c r="K529" s="66"/>
      <c r="L529" s="66"/>
      <c r="M529" s="66"/>
      <c r="N529" s="66"/>
      <c r="O529" s="66"/>
      <c r="P529" s="66"/>
      <c r="Q529" s="66"/>
      <c r="R529" s="66"/>
      <c r="S529" s="66"/>
      <c r="T529" s="66"/>
      <c r="U529" s="66"/>
    </row>
    <row r="531" spans="1:24" s="231" customFormat="1" ht="43.8" customHeight="1" x14ac:dyDescent="0.3">
      <c r="A531" s="226"/>
      <c r="B531" s="66"/>
      <c r="C531" s="227"/>
      <c r="D531" s="228"/>
      <c r="E531" s="229"/>
      <c r="F531" s="229"/>
      <c r="G531" s="75"/>
      <c r="H531" s="64"/>
      <c r="I531" s="66"/>
      <c r="J531" s="66"/>
      <c r="K531" s="66"/>
      <c r="L531" s="66"/>
      <c r="M531" s="66"/>
      <c r="N531" s="66"/>
      <c r="O531" s="66"/>
      <c r="P531" s="66"/>
      <c r="Q531" s="66"/>
      <c r="R531" s="66"/>
      <c r="S531" s="66"/>
      <c r="T531" s="66"/>
      <c r="U531" s="66"/>
    </row>
    <row r="536" spans="1:24" s="231" customFormat="1" ht="43.8" customHeight="1" x14ac:dyDescent="0.3">
      <c r="A536" s="226"/>
      <c r="B536" s="66"/>
      <c r="C536" s="227"/>
      <c r="D536" s="228"/>
      <c r="E536" s="229"/>
      <c r="F536" s="229"/>
      <c r="G536" s="75"/>
      <c r="H536" s="64"/>
      <c r="I536" s="66"/>
      <c r="J536" s="66"/>
      <c r="K536" s="66"/>
      <c r="L536" s="66"/>
      <c r="M536" s="66"/>
      <c r="N536" s="66"/>
      <c r="O536" s="66"/>
      <c r="P536" s="66"/>
      <c r="Q536" s="66"/>
      <c r="R536" s="66"/>
      <c r="S536" s="66"/>
      <c r="T536" s="66"/>
      <c r="U536" s="66"/>
    </row>
    <row r="538" spans="1:24" s="95" customFormat="1" ht="43.8" customHeight="1" x14ac:dyDescent="0.3">
      <c r="A538" s="226"/>
      <c r="B538" s="66"/>
      <c r="C538" s="227"/>
      <c r="D538" s="228"/>
      <c r="E538" s="229"/>
      <c r="F538" s="229"/>
      <c r="G538" s="75"/>
      <c r="H538" s="64"/>
      <c r="I538" s="66"/>
      <c r="J538" s="66"/>
      <c r="K538" s="66"/>
      <c r="L538" s="66"/>
      <c r="M538" s="66"/>
      <c r="N538" s="66"/>
      <c r="O538" s="66"/>
      <c r="P538" s="66"/>
      <c r="Q538" s="66"/>
      <c r="R538" s="66"/>
      <c r="S538" s="66"/>
      <c r="T538" s="66"/>
      <c r="U538" s="66"/>
    </row>
    <row r="539" spans="1:24" s="95" customFormat="1" ht="43.8" customHeight="1" x14ac:dyDescent="0.3">
      <c r="A539" s="226"/>
      <c r="B539" s="66"/>
      <c r="C539" s="227"/>
      <c r="D539" s="228"/>
      <c r="E539" s="229"/>
      <c r="F539" s="229"/>
      <c r="G539" s="75"/>
      <c r="H539" s="64"/>
      <c r="I539" s="66"/>
      <c r="J539" s="66"/>
      <c r="K539" s="66"/>
      <c r="L539" s="66"/>
      <c r="M539" s="66"/>
      <c r="N539" s="66"/>
      <c r="O539" s="66"/>
      <c r="P539" s="66"/>
      <c r="Q539" s="66"/>
      <c r="R539" s="66"/>
      <c r="S539" s="66"/>
      <c r="T539" s="66"/>
      <c r="U539" s="66"/>
    </row>
    <row r="540" spans="1:24" s="112" customFormat="1" ht="43.8" customHeight="1" x14ac:dyDescent="0.3">
      <c r="A540" s="226"/>
      <c r="B540" s="66"/>
      <c r="C540" s="227"/>
      <c r="D540" s="228"/>
      <c r="E540" s="229"/>
      <c r="F540" s="229"/>
      <c r="G540" s="75"/>
      <c r="H540" s="64"/>
      <c r="I540" s="66"/>
      <c r="J540" s="66"/>
      <c r="K540" s="66"/>
      <c r="L540" s="66"/>
      <c r="M540" s="66"/>
      <c r="N540" s="66"/>
      <c r="O540" s="66"/>
      <c r="P540" s="66"/>
      <c r="Q540" s="66"/>
      <c r="R540" s="66"/>
      <c r="S540" s="66"/>
      <c r="T540" s="66"/>
      <c r="U540" s="66"/>
      <c r="X540" s="113" t="e">
        <f>#REF!+#REF!+#REF!+#REF!</f>
        <v>#REF!</v>
      </c>
    </row>
    <row r="541" spans="1:24" s="120" customFormat="1" ht="43.8" customHeight="1" x14ac:dyDescent="0.3">
      <c r="A541" s="226"/>
      <c r="B541" s="66"/>
      <c r="C541" s="227"/>
      <c r="D541" s="228"/>
      <c r="E541" s="229"/>
      <c r="F541" s="229"/>
      <c r="G541" s="75"/>
      <c r="H541" s="64"/>
      <c r="I541" s="66"/>
      <c r="J541" s="66"/>
      <c r="K541" s="66"/>
      <c r="L541" s="66"/>
      <c r="M541" s="66"/>
      <c r="N541" s="66"/>
      <c r="O541" s="66"/>
      <c r="P541" s="66"/>
      <c r="Q541" s="66"/>
      <c r="R541" s="66"/>
      <c r="S541" s="66"/>
      <c r="T541" s="66"/>
      <c r="U541" s="66"/>
    </row>
    <row r="542" spans="1:24" s="127" customFormat="1" ht="43.8" customHeight="1" x14ac:dyDescent="0.3">
      <c r="A542" s="226"/>
      <c r="B542" s="66"/>
      <c r="C542" s="227"/>
      <c r="D542" s="228"/>
      <c r="E542" s="229"/>
      <c r="F542" s="229"/>
      <c r="G542" s="75"/>
      <c r="H542" s="64"/>
      <c r="I542" s="66"/>
      <c r="J542" s="66"/>
      <c r="K542" s="66"/>
      <c r="L542" s="66"/>
      <c r="M542" s="66"/>
      <c r="N542" s="66"/>
      <c r="O542" s="66"/>
      <c r="P542" s="66"/>
      <c r="Q542" s="66"/>
      <c r="R542" s="66"/>
      <c r="S542" s="66"/>
      <c r="T542" s="66"/>
      <c r="U542" s="66"/>
    </row>
    <row r="543" spans="1:24" s="127" customFormat="1" ht="43.8" customHeight="1" x14ac:dyDescent="0.3">
      <c r="A543" s="226"/>
      <c r="B543" s="66"/>
      <c r="C543" s="227"/>
      <c r="D543" s="228"/>
      <c r="E543" s="229"/>
      <c r="F543" s="229"/>
      <c r="G543" s="75"/>
      <c r="H543" s="64"/>
      <c r="I543" s="66"/>
      <c r="J543" s="66"/>
      <c r="K543" s="66"/>
      <c r="L543" s="66"/>
      <c r="M543" s="66"/>
      <c r="N543" s="66"/>
      <c r="O543" s="66"/>
      <c r="P543" s="66"/>
      <c r="Q543" s="66"/>
      <c r="R543" s="66"/>
      <c r="S543" s="66"/>
      <c r="T543" s="66"/>
      <c r="U543" s="66"/>
    </row>
    <row r="544" spans="1:24" s="135" customFormat="1" ht="43.8" customHeight="1" x14ac:dyDescent="0.3">
      <c r="A544" s="226"/>
      <c r="B544" s="66"/>
      <c r="C544" s="227"/>
      <c r="D544" s="228"/>
      <c r="E544" s="229"/>
      <c r="F544" s="229"/>
      <c r="G544" s="75"/>
      <c r="H544" s="64"/>
      <c r="I544" s="66"/>
      <c r="J544" s="66"/>
      <c r="K544" s="66"/>
      <c r="L544" s="66"/>
      <c r="M544" s="66"/>
      <c r="N544" s="66"/>
      <c r="O544" s="66"/>
      <c r="P544" s="66"/>
      <c r="Q544" s="66"/>
      <c r="R544" s="66"/>
      <c r="S544" s="66"/>
      <c r="T544" s="66"/>
      <c r="U544" s="66"/>
    </row>
    <row r="545" spans="1:21" s="135" customFormat="1" ht="43.8" customHeight="1" x14ac:dyDescent="0.3">
      <c r="A545" s="226"/>
      <c r="B545" s="66"/>
      <c r="C545" s="227"/>
      <c r="D545" s="228"/>
      <c r="E545" s="229"/>
      <c r="F545" s="229"/>
      <c r="G545" s="75"/>
      <c r="H545" s="64"/>
      <c r="I545" s="66"/>
      <c r="J545" s="66"/>
      <c r="K545" s="66"/>
      <c r="L545" s="66"/>
      <c r="M545" s="66"/>
      <c r="N545" s="66"/>
      <c r="O545" s="66"/>
      <c r="P545" s="66"/>
      <c r="Q545" s="66"/>
      <c r="R545" s="66"/>
      <c r="S545" s="66"/>
      <c r="T545" s="66"/>
      <c r="U545" s="66"/>
    </row>
    <row r="546" spans="1:21" s="135" customFormat="1" ht="43.8" customHeight="1" x14ac:dyDescent="0.3">
      <c r="A546" s="226"/>
      <c r="B546" s="66"/>
      <c r="C546" s="227"/>
      <c r="D546" s="228"/>
      <c r="E546" s="229"/>
      <c r="F546" s="229"/>
      <c r="G546" s="75"/>
      <c r="H546" s="64"/>
      <c r="I546" s="66"/>
      <c r="J546" s="66"/>
      <c r="K546" s="66"/>
      <c r="L546" s="66"/>
      <c r="M546" s="66"/>
      <c r="N546" s="66"/>
      <c r="O546" s="66"/>
      <c r="P546" s="66"/>
      <c r="Q546" s="66"/>
      <c r="R546" s="66"/>
      <c r="S546" s="66"/>
      <c r="T546" s="66"/>
      <c r="U546" s="66"/>
    </row>
    <row r="547" spans="1:21" s="144" customFormat="1" ht="43.8" customHeight="1" x14ac:dyDescent="0.3">
      <c r="A547" s="226"/>
      <c r="B547" s="66"/>
      <c r="C547" s="227"/>
      <c r="D547" s="228"/>
      <c r="E547" s="229"/>
      <c r="F547" s="229"/>
      <c r="G547" s="75"/>
      <c r="H547" s="64"/>
      <c r="I547" s="66"/>
      <c r="J547" s="66"/>
      <c r="K547" s="66"/>
      <c r="L547" s="66"/>
      <c r="M547" s="66"/>
      <c r="N547" s="66"/>
      <c r="O547" s="66"/>
      <c r="P547" s="66"/>
      <c r="Q547" s="66"/>
      <c r="R547" s="66"/>
      <c r="S547" s="66"/>
      <c r="T547" s="66"/>
      <c r="U547" s="66"/>
    </row>
    <row r="548" spans="1:21" s="127" customFormat="1" ht="43.8" customHeight="1" x14ac:dyDescent="0.3">
      <c r="A548" s="226"/>
      <c r="B548" s="66"/>
      <c r="C548" s="227"/>
      <c r="D548" s="228"/>
      <c r="E548" s="229"/>
      <c r="F548" s="229"/>
      <c r="G548" s="75"/>
      <c r="H548" s="64"/>
      <c r="I548" s="66"/>
      <c r="J548" s="66"/>
      <c r="K548" s="66"/>
      <c r="L548" s="66"/>
      <c r="M548" s="66"/>
      <c r="N548" s="66"/>
      <c r="O548" s="66"/>
      <c r="P548" s="66"/>
      <c r="Q548" s="66"/>
      <c r="R548" s="66"/>
      <c r="S548" s="66"/>
      <c r="T548" s="66"/>
      <c r="U548" s="66"/>
    </row>
    <row r="549" spans="1:21" s="153" customFormat="1" ht="43.8" customHeight="1" x14ac:dyDescent="0.3">
      <c r="A549" s="226"/>
      <c r="B549" s="66"/>
      <c r="C549" s="227"/>
      <c r="D549" s="228"/>
      <c r="E549" s="229"/>
      <c r="F549" s="229"/>
      <c r="G549" s="75"/>
      <c r="H549" s="64"/>
      <c r="I549" s="66"/>
      <c r="J549" s="66"/>
      <c r="K549" s="66"/>
      <c r="L549" s="66"/>
      <c r="M549" s="66"/>
      <c r="N549" s="66"/>
      <c r="O549" s="66"/>
      <c r="P549" s="66"/>
      <c r="Q549" s="66"/>
      <c r="R549" s="66"/>
      <c r="S549" s="66"/>
      <c r="T549" s="66"/>
      <c r="U549" s="66"/>
    </row>
    <row r="550" spans="1:21" s="153" customFormat="1" ht="43.8" customHeight="1" x14ac:dyDescent="0.3">
      <c r="A550" s="226"/>
      <c r="B550" s="66"/>
      <c r="C550" s="227"/>
      <c r="D550" s="228"/>
      <c r="E550" s="229"/>
      <c r="F550" s="229"/>
      <c r="G550" s="75"/>
      <c r="H550" s="64"/>
      <c r="I550" s="66"/>
      <c r="J550" s="66"/>
      <c r="K550" s="66"/>
      <c r="L550" s="66"/>
      <c r="M550" s="66"/>
      <c r="N550" s="66"/>
      <c r="O550" s="66"/>
      <c r="P550" s="66"/>
      <c r="Q550" s="66"/>
      <c r="R550" s="66"/>
      <c r="S550" s="66"/>
      <c r="T550" s="66"/>
      <c r="U550" s="66"/>
    </row>
    <row r="551" spans="1:21" s="153" customFormat="1" ht="43.8" customHeight="1" x14ac:dyDescent="0.3">
      <c r="A551" s="226"/>
      <c r="B551" s="66"/>
      <c r="C551" s="227"/>
      <c r="D551" s="228"/>
      <c r="E551" s="229"/>
      <c r="F551" s="229"/>
      <c r="G551" s="75"/>
      <c r="H551" s="64"/>
      <c r="I551" s="66"/>
      <c r="J551" s="66"/>
      <c r="K551" s="66"/>
      <c r="L551" s="66"/>
      <c r="M551" s="66"/>
      <c r="N551" s="66"/>
      <c r="O551" s="66"/>
      <c r="P551" s="66"/>
      <c r="Q551" s="66"/>
      <c r="R551" s="66"/>
      <c r="S551" s="66"/>
      <c r="T551" s="66"/>
      <c r="U551" s="66"/>
    </row>
    <row r="552" spans="1:21" s="153" customFormat="1" ht="43.8" customHeight="1" x14ac:dyDescent="0.3">
      <c r="A552" s="226"/>
      <c r="B552" s="66"/>
      <c r="C552" s="227"/>
      <c r="D552" s="228"/>
      <c r="E552" s="229"/>
      <c r="F552" s="229"/>
      <c r="G552" s="75"/>
      <c r="H552" s="64"/>
      <c r="I552" s="66"/>
      <c r="J552" s="66"/>
      <c r="K552" s="66"/>
      <c r="L552" s="66"/>
      <c r="M552" s="66"/>
      <c r="N552" s="66"/>
      <c r="O552" s="66"/>
      <c r="P552" s="66"/>
      <c r="Q552" s="66"/>
      <c r="R552" s="66"/>
      <c r="S552" s="66"/>
      <c r="T552" s="66"/>
      <c r="U552" s="66"/>
    </row>
    <row r="553" spans="1:21" s="164" customFormat="1" ht="43.8" customHeight="1" x14ac:dyDescent="0.3">
      <c r="A553" s="226"/>
      <c r="B553" s="66"/>
      <c r="C553" s="227"/>
      <c r="D553" s="228"/>
      <c r="E553" s="229"/>
      <c r="F553" s="229"/>
      <c r="G553" s="75"/>
      <c r="H553" s="64"/>
      <c r="I553" s="66"/>
      <c r="J553" s="66"/>
      <c r="K553" s="66"/>
      <c r="L553" s="66"/>
      <c r="M553" s="66"/>
      <c r="N553" s="66"/>
      <c r="O553" s="66"/>
      <c r="P553" s="66"/>
      <c r="Q553" s="66"/>
      <c r="R553" s="66"/>
      <c r="S553" s="66"/>
      <c r="T553" s="66"/>
      <c r="U553" s="66"/>
    </row>
    <row r="554" spans="1:21" s="120" customFormat="1" ht="43.8" customHeight="1" x14ac:dyDescent="0.3">
      <c r="A554" s="226"/>
      <c r="B554" s="66"/>
      <c r="C554" s="227"/>
      <c r="D554" s="228"/>
      <c r="E554" s="229"/>
      <c r="F554" s="229"/>
      <c r="G554" s="75"/>
      <c r="H554" s="64"/>
      <c r="I554" s="66"/>
      <c r="J554" s="66"/>
      <c r="K554" s="66"/>
      <c r="L554" s="66"/>
      <c r="M554" s="66"/>
      <c r="N554" s="66"/>
      <c r="O554" s="66"/>
      <c r="P554" s="66"/>
      <c r="Q554" s="66"/>
      <c r="R554" s="66"/>
      <c r="S554" s="66"/>
      <c r="T554" s="66"/>
      <c r="U554" s="66"/>
    </row>
    <row r="555" spans="1:21" s="120" customFormat="1" ht="43.8" customHeight="1" x14ac:dyDescent="0.3">
      <c r="A555" s="226"/>
      <c r="B555" s="66"/>
      <c r="C555" s="227"/>
      <c r="D555" s="228"/>
      <c r="E555" s="229"/>
      <c r="F555" s="229"/>
      <c r="G555" s="75"/>
      <c r="H555" s="64"/>
      <c r="I555" s="66"/>
      <c r="J555" s="66"/>
      <c r="K555" s="66"/>
      <c r="L555" s="66"/>
      <c r="M555" s="66"/>
      <c r="N555" s="66"/>
      <c r="O555" s="66"/>
      <c r="P555" s="66"/>
      <c r="Q555" s="66"/>
      <c r="R555" s="66"/>
      <c r="S555" s="66"/>
      <c r="T555" s="66"/>
      <c r="U555" s="66"/>
    </row>
    <row r="556" spans="1:21" s="120" customFormat="1" ht="43.8" customHeight="1" x14ac:dyDescent="0.3">
      <c r="A556" s="226"/>
      <c r="B556" s="66"/>
      <c r="C556" s="227"/>
      <c r="D556" s="228"/>
      <c r="E556" s="229"/>
      <c r="F556" s="229"/>
      <c r="G556" s="75"/>
      <c r="H556" s="64"/>
      <c r="I556" s="66"/>
      <c r="J556" s="66"/>
      <c r="K556" s="66"/>
      <c r="L556" s="66"/>
      <c r="M556" s="66"/>
      <c r="N556" s="66"/>
      <c r="O556" s="66"/>
      <c r="P556" s="66"/>
      <c r="Q556" s="66"/>
      <c r="R556" s="66"/>
      <c r="S556" s="66"/>
      <c r="T556" s="66"/>
      <c r="U556" s="66"/>
    </row>
    <row r="557" spans="1:21" s="232" customFormat="1" ht="43.8" customHeight="1" x14ac:dyDescent="0.3">
      <c r="A557" s="226"/>
      <c r="B557" s="66"/>
      <c r="C557" s="227"/>
      <c r="D557" s="228"/>
      <c r="E557" s="229"/>
      <c r="F557" s="229"/>
      <c r="G557" s="75"/>
      <c r="H557" s="64"/>
      <c r="I557" s="66"/>
      <c r="J557" s="66"/>
      <c r="K557" s="66"/>
      <c r="L557" s="66"/>
      <c r="M557" s="66"/>
      <c r="N557" s="66"/>
      <c r="O557" s="66"/>
      <c r="P557" s="66"/>
      <c r="Q557" s="66"/>
      <c r="R557" s="66"/>
      <c r="S557" s="66"/>
      <c r="T557" s="66"/>
      <c r="U557" s="66"/>
    </row>
    <row r="558" spans="1:21" s="112" customFormat="1" ht="43.8" customHeight="1" x14ac:dyDescent="0.3">
      <c r="A558" s="226"/>
      <c r="B558" s="66"/>
      <c r="C558" s="227"/>
      <c r="D558" s="228"/>
      <c r="E558" s="229"/>
      <c r="F558" s="229"/>
      <c r="G558" s="75"/>
      <c r="H558" s="64"/>
      <c r="I558" s="66"/>
      <c r="J558" s="66"/>
      <c r="K558" s="66"/>
      <c r="L558" s="66"/>
      <c r="M558" s="66"/>
      <c r="N558" s="66"/>
      <c r="O558" s="66"/>
      <c r="P558" s="66"/>
      <c r="Q558" s="66"/>
      <c r="R558" s="66"/>
      <c r="S558" s="66"/>
      <c r="T558" s="66"/>
      <c r="U558" s="66"/>
    </row>
    <row r="559" spans="1:21" s="112" customFormat="1" ht="43.8" customHeight="1" x14ac:dyDescent="0.3">
      <c r="A559" s="226"/>
      <c r="B559" s="66"/>
      <c r="C559" s="227"/>
      <c r="D559" s="228"/>
      <c r="E559" s="229"/>
      <c r="F559" s="229"/>
      <c r="G559" s="75"/>
      <c r="H559" s="64"/>
      <c r="I559" s="66"/>
      <c r="J559" s="66"/>
      <c r="K559" s="66"/>
      <c r="L559" s="66"/>
      <c r="M559" s="66"/>
      <c r="N559" s="66"/>
      <c r="O559" s="66"/>
      <c r="P559" s="66"/>
      <c r="Q559" s="66"/>
      <c r="R559" s="66"/>
      <c r="S559" s="66"/>
      <c r="T559" s="66"/>
      <c r="U559" s="66"/>
    </row>
    <row r="560" spans="1:21" s="112" customFormat="1" ht="43.8" customHeight="1" x14ac:dyDescent="0.3">
      <c r="A560" s="226"/>
      <c r="B560" s="66"/>
      <c r="C560" s="227"/>
      <c r="D560" s="228"/>
      <c r="E560" s="229"/>
      <c r="F560" s="229"/>
      <c r="G560" s="75"/>
      <c r="H560" s="64"/>
      <c r="I560" s="66"/>
      <c r="J560" s="66"/>
      <c r="K560" s="66"/>
      <c r="L560" s="66"/>
      <c r="M560" s="66"/>
      <c r="N560" s="66"/>
      <c r="O560" s="66"/>
      <c r="P560" s="66"/>
      <c r="Q560" s="66"/>
      <c r="R560" s="66"/>
      <c r="S560" s="66"/>
      <c r="T560" s="66"/>
      <c r="U560" s="66"/>
    </row>
    <row r="561" spans="1:21" s="112" customFormat="1" ht="43.8" customHeight="1" x14ac:dyDescent="0.3">
      <c r="A561" s="226"/>
      <c r="B561" s="66"/>
      <c r="C561" s="227"/>
      <c r="D561" s="228"/>
      <c r="E561" s="229"/>
      <c r="F561" s="229"/>
      <c r="G561" s="75"/>
      <c r="H561" s="64"/>
      <c r="I561" s="66"/>
      <c r="J561" s="66"/>
      <c r="K561" s="66"/>
      <c r="L561" s="66"/>
      <c r="M561" s="66"/>
      <c r="N561" s="66"/>
      <c r="O561" s="66"/>
      <c r="P561" s="66"/>
      <c r="Q561" s="66"/>
      <c r="R561" s="66"/>
      <c r="S561" s="66"/>
      <c r="T561" s="66"/>
      <c r="U561" s="66"/>
    </row>
    <row r="562" spans="1:21" s="112" customFormat="1" ht="43.8" customHeight="1" x14ac:dyDescent="0.3">
      <c r="A562" s="226"/>
      <c r="B562" s="66"/>
      <c r="C562" s="227"/>
      <c r="D562" s="228"/>
      <c r="E562" s="229"/>
      <c r="F562" s="229"/>
      <c r="G562" s="75"/>
      <c r="H562" s="64"/>
      <c r="I562" s="66"/>
      <c r="J562" s="66"/>
      <c r="K562" s="66"/>
      <c r="L562" s="66"/>
      <c r="M562" s="66"/>
      <c r="N562" s="66"/>
      <c r="O562" s="66"/>
      <c r="P562" s="66"/>
      <c r="Q562" s="66"/>
      <c r="R562" s="66"/>
      <c r="S562" s="66"/>
      <c r="T562" s="66"/>
      <c r="U562" s="66"/>
    </row>
    <row r="563" spans="1:21" s="112" customFormat="1" ht="43.8" customHeight="1" x14ac:dyDescent="0.3">
      <c r="A563" s="226"/>
      <c r="B563" s="66"/>
      <c r="C563" s="227"/>
      <c r="D563" s="228"/>
      <c r="E563" s="229"/>
      <c r="F563" s="229"/>
      <c r="G563" s="75"/>
      <c r="H563" s="64"/>
      <c r="I563" s="66"/>
      <c r="J563" s="66"/>
      <c r="K563" s="66"/>
      <c r="L563" s="66"/>
      <c r="M563" s="66"/>
      <c r="N563" s="66"/>
      <c r="O563" s="66"/>
      <c r="P563" s="66"/>
      <c r="Q563" s="66"/>
      <c r="R563" s="66"/>
      <c r="S563" s="66"/>
      <c r="T563" s="66"/>
      <c r="U563" s="66"/>
    </row>
    <row r="564" spans="1:21" s="112" customFormat="1" ht="43.8" customHeight="1" x14ac:dyDescent="0.3">
      <c r="A564" s="226"/>
      <c r="B564" s="66"/>
      <c r="C564" s="227"/>
      <c r="D564" s="228"/>
      <c r="E564" s="229"/>
      <c r="F564" s="229"/>
      <c r="G564" s="75"/>
      <c r="H564" s="64"/>
      <c r="I564" s="66"/>
      <c r="J564" s="66"/>
      <c r="K564" s="66"/>
      <c r="L564" s="66"/>
      <c r="M564" s="66"/>
      <c r="N564" s="66"/>
      <c r="O564" s="66"/>
      <c r="P564" s="66"/>
      <c r="Q564" s="66"/>
      <c r="R564" s="66"/>
      <c r="S564" s="66"/>
      <c r="T564" s="66"/>
      <c r="U564" s="66"/>
    </row>
    <row r="568" spans="1:21" s="233" customFormat="1" ht="43.8" customHeight="1" x14ac:dyDescent="0.3">
      <c r="A568" s="226"/>
      <c r="B568" s="66"/>
      <c r="C568" s="227"/>
      <c r="D568" s="228"/>
      <c r="E568" s="229"/>
      <c r="F568" s="229"/>
      <c r="G568" s="75"/>
      <c r="H568" s="64"/>
      <c r="I568" s="66"/>
      <c r="J568" s="66"/>
      <c r="K568" s="66"/>
      <c r="L568" s="66"/>
      <c r="M568" s="66"/>
      <c r="N568" s="66"/>
      <c r="O568" s="66"/>
      <c r="P568" s="66"/>
      <c r="Q568" s="66"/>
      <c r="R568" s="66"/>
      <c r="S568" s="66"/>
      <c r="T568" s="66"/>
      <c r="U568" s="66"/>
    </row>
    <row r="569" spans="1:21" s="231" customFormat="1" ht="43.8" customHeight="1" x14ac:dyDescent="0.3">
      <c r="A569" s="226"/>
      <c r="B569" s="66"/>
      <c r="C569" s="227"/>
      <c r="D569" s="228"/>
      <c r="E569" s="229"/>
      <c r="F569" s="229"/>
      <c r="G569" s="75"/>
      <c r="H569" s="64"/>
      <c r="I569" s="66"/>
      <c r="J569" s="66"/>
      <c r="K569" s="66"/>
      <c r="L569" s="66"/>
      <c r="M569" s="66"/>
      <c r="N569" s="66"/>
      <c r="O569" s="66"/>
      <c r="P569" s="66"/>
      <c r="Q569" s="66"/>
      <c r="R569" s="66"/>
      <c r="S569" s="66"/>
      <c r="T569" s="66"/>
      <c r="U569" s="66"/>
    </row>
    <row r="570" spans="1:21" s="231" customFormat="1" ht="43.8" customHeight="1" x14ac:dyDescent="0.3">
      <c r="A570" s="226"/>
      <c r="B570" s="66"/>
      <c r="C570" s="227"/>
      <c r="D570" s="228"/>
      <c r="E570" s="229"/>
      <c r="F570" s="229"/>
      <c r="G570" s="75"/>
      <c r="H570" s="64"/>
      <c r="I570" s="66"/>
      <c r="J570" s="66"/>
      <c r="K570" s="66"/>
      <c r="L570" s="66"/>
      <c r="M570" s="66"/>
      <c r="N570" s="66"/>
      <c r="O570" s="66"/>
      <c r="P570" s="66"/>
      <c r="Q570" s="66"/>
      <c r="R570" s="66"/>
      <c r="S570" s="66"/>
      <c r="T570" s="66"/>
      <c r="U570" s="66"/>
    </row>
    <row r="584" spans="1:21" s="230" customFormat="1" ht="43.8" customHeight="1" x14ac:dyDescent="0.3">
      <c r="A584" s="226"/>
      <c r="B584" s="66"/>
      <c r="C584" s="227"/>
      <c r="D584" s="228"/>
      <c r="E584" s="229"/>
      <c r="F584" s="229"/>
      <c r="G584" s="75"/>
      <c r="H584" s="64"/>
      <c r="I584" s="66"/>
      <c r="J584" s="66"/>
      <c r="K584" s="66"/>
      <c r="L584" s="66"/>
      <c r="M584" s="66"/>
      <c r="N584" s="66"/>
      <c r="O584" s="66"/>
      <c r="P584" s="66"/>
      <c r="Q584" s="66"/>
      <c r="R584" s="66"/>
      <c r="S584" s="66"/>
      <c r="T584" s="66"/>
      <c r="U584" s="66"/>
    </row>
    <row r="598" spans="1:21" s="70" customFormat="1" ht="43.8" customHeight="1" x14ac:dyDescent="0.3">
      <c r="A598" s="226"/>
      <c r="B598" s="66"/>
      <c r="C598" s="227"/>
      <c r="D598" s="228"/>
      <c r="E598" s="229"/>
      <c r="F598" s="229"/>
      <c r="G598" s="75"/>
      <c r="H598" s="64"/>
      <c r="I598" s="66"/>
      <c r="J598" s="66"/>
      <c r="K598" s="66"/>
      <c r="L598" s="66"/>
      <c r="M598" s="66"/>
      <c r="N598" s="66"/>
      <c r="O598" s="66"/>
      <c r="P598" s="66"/>
      <c r="Q598" s="66"/>
      <c r="R598" s="66"/>
      <c r="S598" s="66"/>
      <c r="T598" s="66"/>
      <c r="U598" s="66"/>
    </row>
    <row r="599" spans="1:21" s="70" customFormat="1" ht="43.8" customHeight="1" x14ac:dyDescent="0.3">
      <c r="A599" s="226"/>
      <c r="B599" s="66"/>
      <c r="C599" s="227"/>
      <c r="D599" s="228"/>
      <c r="E599" s="229"/>
      <c r="F599" s="229"/>
      <c r="G599" s="75"/>
      <c r="H599" s="64"/>
      <c r="I599" s="66"/>
      <c r="J599" s="66"/>
      <c r="K599" s="66"/>
      <c r="L599" s="66"/>
      <c r="M599" s="66"/>
      <c r="N599" s="66"/>
      <c r="O599" s="66"/>
      <c r="P599" s="66"/>
      <c r="Q599" s="66"/>
      <c r="R599" s="66"/>
      <c r="S599" s="66"/>
      <c r="T599" s="66"/>
      <c r="U599" s="66"/>
    </row>
    <row r="600" spans="1:21" s="70" customFormat="1" ht="43.8" customHeight="1" x14ac:dyDescent="0.3">
      <c r="A600" s="226"/>
      <c r="B600" s="66"/>
      <c r="C600" s="227"/>
      <c r="D600" s="228"/>
      <c r="E600" s="229"/>
      <c r="F600" s="229"/>
      <c r="G600" s="75"/>
      <c r="H600" s="64"/>
      <c r="I600" s="66"/>
      <c r="J600" s="66"/>
      <c r="K600" s="66"/>
      <c r="L600" s="66"/>
      <c r="M600" s="66"/>
      <c r="N600" s="66"/>
      <c r="O600" s="66"/>
      <c r="P600" s="66"/>
      <c r="Q600" s="66"/>
      <c r="R600" s="66"/>
      <c r="S600" s="66"/>
      <c r="T600" s="66"/>
      <c r="U600" s="66"/>
    </row>
    <row r="602" spans="1:21" s="231" customFormat="1" ht="43.8" customHeight="1" x14ac:dyDescent="0.3">
      <c r="A602" s="226"/>
      <c r="B602" s="66"/>
      <c r="C602" s="227"/>
      <c r="D602" s="228"/>
      <c r="E602" s="229"/>
      <c r="F602" s="229"/>
      <c r="G602" s="75"/>
      <c r="H602" s="64"/>
      <c r="I602" s="66"/>
      <c r="J602" s="66"/>
      <c r="K602" s="66"/>
      <c r="L602" s="66"/>
      <c r="M602" s="66"/>
      <c r="N602" s="66"/>
      <c r="O602" s="66"/>
      <c r="P602" s="66"/>
      <c r="Q602" s="66"/>
      <c r="R602" s="66"/>
      <c r="S602" s="66"/>
      <c r="T602" s="66"/>
      <c r="U602" s="66"/>
    </row>
    <row r="607" spans="1:21" s="231" customFormat="1" ht="43.8" customHeight="1" x14ac:dyDescent="0.3">
      <c r="A607" s="226"/>
      <c r="B607" s="66"/>
      <c r="C607" s="227"/>
      <c r="D607" s="228"/>
      <c r="E607" s="229"/>
      <c r="F607" s="229"/>
      <c r="G607" s="75"/>
      <c r="H607" s="64"/>
      <c r="I607" s="66"/>
      <c r="J607" s="66"/>
      <c r="K607" s="66"/>
      <c r="L607" s="66"/>
      <c r="M607" s="66"/>
      <c r="N607" s="66"/>
      <c r="O607" s="66"/>
      <c r="P607" s="66"/>
      <c r="Q607" s="66"/>
      <c r="R607" s="66"/>
      <c r="S607" s="66"/>
      <c r="T607" s="66"/>
      <c r="U607" s="66"/>
    </row>
    <row r="609" spans="1:21" s="95" customFormat="1" ht="43.8" customHeight="1" x14ac:dyDescent="0.3">
      <c r="A609" s="226"/>
      <c r="B609" s="66"/>
      <c r="C609" s="227"/>
      <c r="D609" s="228"/>
      <c r="E609" s="229"/>
      <c r="F609" s="229"/>
      <c r="G609" s="75"/>
      <c r="H609" s="64"/>
      <c r="I609" s="66"/>
      <c r="J609" s="66"/>
      <c r="K609" s="66"/>
      <c r="L609" s="66"/>
      <c r="M609" s="66"/>
      <c r="N609" s="66"/>
      <c r="O609" s="66"/>
      <c r="P609" s="66"/>
      <c r="Q609" s="66"/>
      <c r="R609" s="66"/>
      <c r="S609" s="66"/>
      <c r="T609" s="66"/>
      <c r="U609" s="66"/>
    </row>
    <row r="610" spans="1:21" s="95" customFormat="1" ht="43.8" customHeight="1" x14ac:dyDescent="0.3">
      <c r="A610" s="226"/>
      <c r="B610" s="66"/>
      <c r="C610" s="227"/>
      <c r="D610" s="228"/>
      <c r="E610" s="229"/>
      <c r="F610" s="229"/>
      <c r="G610" s="75"/>
      <c r="H610" s="64"/>
      <c r="I610" s="66"/>
      <c r="J610" s="66"/>
      <c r="K610" s="66"/>
      <c r="L610" s="66"/>
      <c r="M610" s="66"/>
      <c r="N610" s="66"/>
      <c r="O610" s="66"/>
      <c r="P610" s="66"/>
      <c r="Q610" s="66"/>
      <c r="R610" s="66"/>
      <c r="S610" s="66"/>
      <c r="T610" s="66"/>
      <c r="U610" s="66"/>
    </row>
    <row r="611" spans="1:21" s="112" customFormat="1" ht="43.8" customHeight="1" x14ac:dyDescent="0.3">
      <c r="A611" s="226"/>
      <c r="B611" s="66"/>
      <c r="C611" s="227"/>
      <c r="D611" s="228"/>
      <c r="E611" s="229"/>
      <c r="F611" s="229"/>
      <c r="G611" s="75"/>
      <c r="H611" s="64"/>
      <c r="I611" s="66"/>
      <c r="J611" s="66"/>
      <c r="K611" s="66"/>
      <c r="L611" s="66"/>
      <c r="M611" s="66"/>
      <c r="N611" s="66"/>
      <c r="O611" s="66"/>
      <c r="P611" s="66"/>
      <c r="Q611" s="66"/>
      <c r="R611" s="66"/>
      <c r="S611" s="66"/>
      <c r="T611" s="66"/>
      <c r="U611" s="66"/>
    </row>
    <row r="612" spans="1:21" s="120" customFormat="1" ht="43.8" customHeight="1" x14ac:dyDescent="0.3">
      <c r="A612" s="226"/>
      <c r="B612" s="66"/>
      <c r="C612" s="227"/>
      <c r="D612" s="228"/>
      <c r="E612" s="229"/>
      <c r="F612" s="229"/>
      <c r="G612" s="75"/>
      <c r="H612" s="64"/>
      <c r="I612" s="66"/>
      <c r="J612" s="66"/>
      <c r="K612" s="66"/>
      <c r="L612" s="66"/>
      <c r="M612" s="66"/>
      <c r="N612" s="66"/>
      <c r="O612" s="66"/>
      <c r="P612" s="66"/>
      <c r="Q612" s="66"/>
      <c r="R612" s="66"/>
      <c r="S612" s="66"/>
      <c r="T612" s="66"/>
      <c r="U612" s="66"/>
    </row>
    <row r="613" spans="1:21" s="127" customFormat="1" ht="43.8" customHeight="1" x14ac:dyDescent="0.3">
      <c r="A613" s="226"/>
      <c r="B613" s="66"/>
      <c r="C613" s="227"/>
      <c r="D613" s="228"/>
      <c r="E613" s="229"/>
      <c r="F613" s="229"/>
      <c r="G613" s="75"/>
      <c r="H613" s="64"/>
      <c r="I613" s="66"/>
      <c r="J613" s="66"/>
      <c r="K613" s="66"/>
      <c r="L613" s="66"/>
      <c r="M613" s="66"/>
      <c r="N613" s="66"/>
      <c r="O613" s="66"/>
      <c r="P613" s="66"/>
      <c r="Q613" s="66"/>
      <c r="R613" s="66"/>
      <c r="S613" s="66"/>
      <c r="T613" s="66"/>
      <c r="U613" s="66"/>
    </row>
    <row r="614" spans="1:21" s="127" customFormat="1" ht="43.8" customHeight="1" x14ac:dyDescent="0.3">
      <c r="A614" s="226"/>
      <c r="B614" s="66"/>
      <c r="C614" s="227"/>
      <c r="D614" s="228"/>
      <c r="E614" s="229"/>
      <c r="F614" s="229"/>
      <c r="G614" s="75"/>
      <c r="H614" s="64"/>
      <c r="I614" s="66"/>
      <c r="J614" s="66"/>
      <c r="K614" s="66"/>
      <c r="L614" s="66"/>
      <c r="M614" s="66"/>
      <c r="N614" s="66"/>
      <c r="O614" s="66"/>
      <c r="P614" s="66"/>
      <c r="Q614" s="66"/>
      <c r="R614" s="66"/>
      <c r="S614" s="66"/>
      <c r="T614" s="66"/>
      <c r="U614" s="66"/>
    </row>
    <row r="615" spans="1:21" s="135" customFormat="1" ht="43.8" customHeight="1" x14ac:dyDescent="0.3">
      <c r="A615" s="226"/>
      <c r="B615" s="66"/>
      <c r="C615" s="227"/>
      <c r="D615" s="228"/>
      <c r="E615" s="229"/>
      <c r="F615" s="229"/>
      <c r="G615" s="75"/>
      <c r="H615" s="64"/>
      <c r="I615" s="66"/>
      <c r="J615" s="66"/>
      <c r="K615" s="66"/>
      <c r="L615" s="66"/>
      <c r="M615" s="66"/>
      <c r="N615" s="66"/>
      <c r="O615" s="66"/>
      <c r="P615" s="66"/>
      <c r="Q615" s="66"/>
      <c r="R615" s="66"/>
      <c r="S615" s="66"/>
      <c r="T615" s="66"/>
      <c r="U615" s="66"/>
    </row>
    <row r="616" spans="1:21" s="135" customFormat="1" ht="43.8" customHeight="1" x14ac:dyDescent="0.3">
      <c r="A616" s="226"/>
      <c r="B616" s="66"/>
      <c r="C616" s="227"/>
      <c r="D616" s="228"/>
      <c r="E616" s="229"/>
      <c r="F616" s="229"/>
      <c r="G616" s="75"/>
      <c r="H616" s="64"/>
      <c r="I616" s="66"/>
      <c r="J616" s="66"/>
      <c r="K616" s="66"/>
      <c r="L616" s="66"/>
      <c r="M616" s="66"/>
      <c r="N616" s="66"/>
      <c r="O616" s="66"/>
      <c r="P616" s="66"/>
      <c r="Q616" s="66"/>
      <c r="R616" s="66"/>
      <c r="S616" s="66"/>
      <c r="T616" s="66"/>
      <c r="U616" s="66"/>
    </row>
    <row r="617" spans="1:21" s="135" customFormat="1" ht="43.8" customHeight="1" x14ac:dyDescent="0.3">
      <c r="A617" s="226"/>
      <c r="B617" s="66"/>
      <c r="C617" s="227"/>
      <c r="D617" s="228"/>
      <c r="E617" s="229"/>
      <c r="F617" s="229"/>
      <c r="G617" s="75"/>
      <c r="H617" s="64"/>
      <c r="I617" s="66"/>
      <c r="J617" s="66"/>
      <c r="K617" s="66"/>
      <c r="L617" s="66"/>
      <c r="M617" s="66"/>
      <c r="N617" s="66"/>
      <c r="O617" s="66"/>
      <c r="P617" s="66"/>
      <c r="Q617" s="66"/>
      <c r="R617" s="66"/>
      <c r="S617" s="66"/>
      <c r="T617" s="66"/>
      <c r="U617" s="66"/>
    </row>
    <row r="618" spans="1:21" s="144" customFormat="1" ht="43.8" customHeight="1" x14ac:dyDescent="0.3">
      <c r="A618" s="226"/>
      <c r="B618" s="66"/>
      <c r="C618" s="227"/>
      <c r="D618" s="228"/>
      <c r="E618" s="229"/>
      <c r="F618" s="229"/>
      <c r="G618" s="75"/>
      <c r="H618" s="64"/>
      <c r="I618" s="66"/>
      <c r="J618" s="66"/>
      <c r="K618" s="66"/>
      <c r="L618" s="66"/>
      <c r="M618" s="66"/>
      <c r="N618" s="66"/>
      <c r="O618" s="66"/>
      <c r="P618" s="66"/>
      <c r="Q618" s="66"/>
      <c r="R618" s="66"/>
      <c r="S618" s="66"/>
      <c r="T618" s="66"/>
      <c r="U618" s="66"/>
    </row>
    <row r="619" spans="1:21" s="127" customFormat="1" ht="43.8" customHeight="1" x14ac:dyDescent="0.3">
      <c r="A619" s="226"/>
      <c r="B619" s="66"/>
      <c r="C619" s="227"/>
      <c r="D619" s="228"/>
      <c r="E619" s="229"/>
      <c r="F619" s="229"/>
      <c r="G619" s="75"/>
      <c r="H619" s="64"/>
      <c r="I619" s="66"/>
      <c r="J619" s="66"/>
      <c r="K619" s="66"/>
      <c r="L619" s="66"/>
      <c r="M619" s="66"/>
      <c r="N619" s="66"/>
      <c r="O619" s="66"/>
      <c r="P619" s="66"/>
      <c r="Q619" s="66"/>
      <c r="R619" s="66"/>
      <c r="S619" s="66"/>
      <c r="T619" s="66"/>
      <c r="U619" s="66"/>
    </row>
    <row r="620" spans="1:21" s="153" customFormat="1" ht="43.8" customHeight="1" x14ac:dyDescent="0.3">
      <c r="A620" s="226"/>
      <c r="B620" s="66"/>
      <c r="C620" s="227"/>
      <c r="D620" s="228"/>
      <c r="E620" s="229"/>
      <c r="F620" s="229"/>
      <c r="G620" s="75"/>
      <c r="H620" s="64"/>
      <c r="I620" s="66"/>
      <c r="J620" s="66"/>
      <c r="K620" s="66"/>
      <c r="L620" s="66"/>
      <c r="M620" s="66"/>
      <c r="N620" s="66"/>
      <c r="O620" s="66"/>
      <c r="P620" s="66"/>
      <c r="Q620" s="66"/>
      <c r="R620" s="66"/>
      <c r="S620" s="66"/>
      <c r="T620" s="66"/>
      <c r="U620" s="66"/>
    </row>
    <row r="621" spans="1:21" s="153" customFormat="1" ht="43.8" customHeight="1" x14ac:dyDescent="0.3">
      <c r="A621" s="226"/>
      <c r="B621" s="66"/>
      <c r="C621" s="227"/>
      <c r="D621" s="228"/>
      <c r="E621" s="229"/>
      <c r="F621" s="229"/>
      <c r="G621" s="75"/>
      <c r="H621" s="64"/>
      <c r="I621" s="66"/>
      <c r="J621" s="66"/>
      <c r="K621" s="66"/>
      <c r="L621" s="66"/>
      <c r="M621" s="66"/>
      <c r="N621" s="66"/>
      <c r="O621" s="66"/>
      <c r="P621" s="66"/>
      <c r="Q621" s="66"/>
      <c r="R621" s="66"/>
      <c r="S621" s="66"/>
      <c r="T621" s="66"/>
      <c r="U621" s="66"/>
    </row>
    <row r="622" spans="1:21" s="153" customFormat="1" ht="43.8" customHeight="1" x14ac:dyDescent="0.3">
      <c r="A622" s="226"/>
      <c r="B622" s="66"/>
      <c r="C622" s="227"/>
      <c r="D622" s="228"/>
      <c r="E622" s="229"/>
      <c r="F622" s="229"/>
      <c r="G622" s="75"/>
      <c r="H622" s="64"/>
      <c r="I622" s="66"/>
      <c r="J622" s="66"/>
      <c r="K622" s="66"/>
      <c r="L622" s="66"/>
      <c r="M622" s="66"/>
      <c r="N622" s="66"/>
      <c r="O622" s="66"/>
      <c r="P622" s="66"/>
      <c r="Q622" s="66"/>
      <c r="R622" s="66"/>
      <c r="S622" s="66"/>
      <c r="T622" s="66"/>
      <c r="U622" s="66"/>
    </row>
    <row r="623" spans="1:21" s="153" customFormat="1" ht="43.8" customHeight="1" x14ac:dyDescent="0.3">
      <c r="A623" s="226"/>
      <c r="B623" s="66"/>
      <c r="C623" s="227"/>
      <c r="D623" s="228"/>
      <c r="E623" s="229"/>
      <c r="F623" s="229"/>
      <c r="G623" s="75"/>
      <c r="H623" s="64"/>
      <c r="I623" s="66"/>
      <c r="J623" s="66"/>
      <c r="K623" s="66"/>
      <c r="L623" s="66"/>
      <c r="M623" s="66"/>
      <c r="N623" s="66"/>
      <c r="O623" s="66"/>
      <c r="P623" s="66"/>
      <c r="Q623" s="66"/>
      <c r="R623" s="66"/>
      <c r="S623" s="66"/>
      <c r="T623" s="66"/>
      <c r="U623" s="66"/>
    </row>
    <row r="624" spans="1:21" s="164" customFormat="1" ht="43.8" customHeight="1" x14ac:dyDescent="0.3">
      <c r="A624" s="226"/>
      <c r="B624" s="66"/>
      <c r="C624" s="227"/>
      <c r="D624" s="228"/>
      <c r="E624" s="229"/>
      <c r="F624" s="229"/>
      <c r="G624" s="75"/>
      <c r="H624" s="64"/>
      <c r="I624" s="66"/>
      <c r="J624" s="66"/>
      <c r="K624" s="66"/>
      <c r="L624" s="66"/>
      <c r="M624" s="66"/>
      <c r="N624" s="66"/>
      <c r="O624" s="66"/>
      <c r="P624" s="66"/>
      <c r="Q624" s="66"/>
      <c r="R624" s="66"/>
      <c r="S624" s="66"/>
      <c r="T624" s="66"/>
      <c r="U624" s="66"/>
    </row>
    <row r="625" spans="1:21" s="120" customFormat="1" ht="43.8" customHeight="1" x14ac:dyDescent="0.3">
      <c r="A625" s="226"/>
      <c r="B625" s="66"/>
      <c r="C625" s="227"/>
      <c r="D625" s="228"/>
      <c r="E625" s="229"/>
      <c r="F625" s="229"/>
      <c r="G625" s="75"/>
      <c r="H625" s="64"/>
      <c r="I625" s="66"/>
      <c r="J625" s="66"/>
      <c r="K625" s="66"/>
      <c r="L625" s="66"/>
      <c r="M625" s="66"/>
      <c r="N625" s="66"/>
      <c r="O625" s="66"/>
      <c r="P625" s="66"/>
      <c r="Q625" s="66"/>
      <c r="R625" s="66"/>
      <c r="S625" s="66"/>
      <c r="T625" s="66"/>
      <c r="U625" s="66"/>
    </row>
    <row r="626" spans="1:21" s="120" customFormat="1" ht="43.8" customHeight="1" x14ac:dyDescent="0.3">
      <c r="A626" s="226"/>
      <c r="B626" s="66"/>
      <c r="C626" s="227"/>
      <c r="D626" s="228"/>
      <c r="E626" s="229"/>
      <c r="F626" s="229"/>
      <c r="G626" s="75"/>
      <c r="H626" s="64"/>
      <c r="I626" s="66"/>
      <c r="J626" s="66"/>
      <c r="K626" s="66"/>
      <c r="L626" s="66"/>
      <c r="M626" s="66"/>
      <c r="N626" s="66"/>
      <c r="O626" s="66"/>
      <c r="P626" s="66"/>
      <c r="Q626" s="66"/>
      <c r="R626" s="66"/>
      <c r="S626" s="66"/>
      <c r="T626" s="66"/>
      <c r="U626" s="66"/>
    </row>
    <row r="627" spans="1:21" s="120" customFormat="1" ht="43.8" customHeight="1" x14ac:dyDescent="0.3">
      <c r="A627" s="226"/>
      <c r="B627" s="66"/>
      <c r="C627" s="227"/>
      <c r="D627" s="228"/>
      <c r="E627" s="229"/>
      <c r="F627" s="229"/>
      <c r="G627" s="75"/>
      <c r="H627" s="64"/>
      <c r="I627" s="66"/>
      <c r="J627" s="66"/>
      <c r="K627" s="66"/>
      <c r="L627" s="66"/>
      <c r="M627" s="66"/>
      <c r="N627" s="66"/>
      <c r="O627" s="66"/>
      <c r="P627" s="66"/>
      <c r="Q627" s="66"/>
      <c r="R627" s="66"/>
      <c r="S627" s="66"/>
      <c r="T627" s="66"/>
      <c r="U627" s="66"/>
    </row>
    <row r="628" spans="1:21" s="232" customFormat="1" ht="43.8" customHeight="1" x14ac:dyDescent="0.3">
      <c r="A628" s="226"/>
      <c r="B628" s="66"/>
      <c r="C628" s="227"/>
      <c r="D628" s="228"/>
      <c r="E628" s="229"/>
      <c r="F628" s="229"/>
      <c r="G628" s="75"/>
      <c r="H628" s="64"/>
      <c r="I628" s="66"/>
      <c r="J628" s="66"/>
      <c r="K628" s="66"/>
      <c r="L628" s="66"/>
      <c r="M628" s="66"/>
      <c r="N628" s="66"/>
      <c r="O628" s="66"/>
      <c r="P628" s="66"/>
      <c r="Q628" s="66"/>
      <c r="R628" s="66"/>
      <c r="S628" s="66"/>
      <c r="T628" s="66"/>
      <c r="U628" s="66"/>
    </row>
    <row r="629" spans="1:21" s="112" customFormat="1" ht="43.8" customHeight="1" x14ac:dyDescent="0.3">
      <c r="A629" s="226"/>
      <c r="B629" s="66"/>
      <c r="C629" s="227"/>
      <c r="D629" s="228"/>
      <c r="E629" s="229"/>
      <c r="F629" s="229"/>
      <c r="G629" s="75"/>
      <c r="H629" s="64"/>
      <c r="I629" s="66"/>
      <c r="J629" s="66"/>
      <c r="K629" s="66"/>
      <c r="L629" s="66"/>
      <c r="M629" s="66"/>
      <c r="N629" s="66"/>
      <c r="O629" s="66"/>
      <c r="P629" s="66"/>
      <c r="Q629" s="66"/>
      <c r="R629" s="66"/>
      <c r="S629" s="66"/>
      <c r="T629" s="66"/>
      <c r="U629" s="66"/>
    </row>
    <row r="630" spans="1:21" s="112" customFormat="1" ht="43.8" customHeight="1" x14ac:dyDescent="0.3">
      <c r="A630" s="226"/>
      <c r="B630" s="66"/>
      <c r="C630" s="227"/>
      <c r="D630" s="228"/>
      <c r="E630" s="229"/>
      <c r="F630" s="229"/>
      <c r="G630" s="75"/>
      <c r="H630" s="64"/>
      <c r="I630" s="66"/>
      <c r="J630" s="66"/>
      <c r="K630" s="66"/>
      <c r="L630" s="66"/>
      <c r="M630" s="66"/>
      <c r="N630" s="66"/>
      <c r="O630" s="66"/>
      <c r="P630" s="66"/>
      <c r="Q630" s="66"/>
      <c r="R630" s="66"/>
      <c r="S630" s="66"/>
      <c r="T630" s="66"/>
      <c r="U630" s="66"/>
    </row>
    <row r="631" spans="1:21" s="112" customFormat="1" ht="43.8" customHeight="1" x14ac:dyDescent="0.3">
      <c r="A631" s="226"/>
      <c r="B631" s="66"/>
      <c r="C631" s="227"/>
      <c r="D631" s="228"/>
      <c r="E631" s="229"/>
      <c r="F631" s="229"/>
      <c r="G631" s="75"/>
      <c r="H631" s="64"/>
      <c r="I631" s="66"/>
      <c r="J631" s="66"/>
      <c r="K631" s="66"/>
      <c r="L631" s="66"/>
      <c r="M631" s="66"/>
      <c r="N631" s="66"/>
      <c r="O631" s="66"/>
      <c r="P631" s="66"/>
      <c r="Q631" s="66"/>
      <c r="R631" s="66"/>
      <c r="S631" s="66"/>
      <c r="T631" s="66"/>
      <c r="U631" s="66"/>
    </row>
    <row r="632" spans="1:21" s="112" customFormat="1" ht="43.8" customHeight="1" x14ac:dyDescent="0.3">
      <c r="A632" s="226"/>
      <c r="B632" s="66"/>
      <c r="C632" s="227"/>
      <c r="D632" s="228"/>
      <c r="E632" s="229"/>
      <c r="F632" s="229"/>
      <c r="G632" s="75"/>
      <c r="H632" s="64"/>
      <c r="I632" s="66"/>
      <c r="J632" s="66"/>
      <c r="K632" s="66"/>
      <c r="L632" s="66"/>
      <c r="M632" s="66"/>
      <c r="N632" s="66"/>
      <c r="O632" s="66"/>
      <c r="P632" s="66"/>
      <c r="Q632" s="66"/>
      <c r="R632" s="66"/>
      <c r="S632" s="66"/>
      <c r="T632" s="66"/>
      <c r="U632" s="66"/>
    </row>
    <row r="633" spans="1:21" s="112" customFormat="1" ht="43.8" customHeight="1" x14ac:dyDescent="0.3">
      <c r="A633" s="226"/>
      <c r="B633" s="66"/>
      <c r="C633" s="227"/>
      <c r="D633" s="228"/>
      <c r="E633" s="229"/>
      <c r="F633" s="229"/>
      <c r="G633" s="75"/>
      <c r="H633" s="64"/>
      <c r="I633" s="66"/>
      <c r="J633" s="66"/>
      <c r="K633" s="66"/>
      <c r="L633" s="66"/>
      <c r="M633" s="66"/>
      <c r="N633" s="66"/>
      <c r="O633" s="66"/>
      <c r="P633" s="66"/>
      <c r="Q633" s="66"/>
      <c r="R633" s="66"/>
      <c r="S633" s="66"/>
      <c r="T633" s="66"/>
      <c r="U633" s="66"/>
    </row>
    <row r="634" spans="1:21" s="112" customFormat="1" ht="43.8" customHeight="1" x14ac:dyDescent="0.3">
      <c r="A634" s="226"/>
      <c r="B634" s="66"/>
      <c r="C634" s="227"/>
      <c r="D634" s="228"/>
      <c r="E634" s="229"/>
      <c r="F634" s="229"/>
      <c r="G634" s="75"/>
      <c r="H634" s="64"/>
      <c r="I634" s="66"/>
      <c r="J634" s="66"/>
      <c r="K634" s="66"/>
      <c r="L634" s="66"/>
      <c r="M634" s="66"/>
      <c r="N634" s="66"/>
      <c r="O634" s="66"/>
      <c r="P634" s="66"/>
      <c r="Q634" s="66"/>
      <c r="R634" s="66"/>
      <c r="S634" s="66"/>
      <c r="T634" s="66"/>
      <c r="U634" s="66"/>
    </row>
    <row r="638" spans="1:21" s="233" customFormat="1" ht="43.8" customHeight="1" x14ac:dyDescent="0.3">
      <c r="A638" s="226"/>
      <c r="B638" s="66"/>
      <c r="C638" s="227"/>
      <c r="D638" s="228"/>
      <c r="E638" s="229"/>
      <c r="F638" s="229"/>
      <c r="G638" s="75"/>
      <c r="H638" s="64"/>
      <c r="I638" s="66"/>
      <c r="J638" s="66"/>
      <c r="K638" s="66"/>
      <c r="L638" s="66"/>
      <c r="M638" s="66"/>
      <c r="N638" s="66"/>
      <c r="O638" s="66"/>
      <c r="P638" s="66"/>
      <c r="Q638" s="66"/>
      <c r="R638" s="66"/>
      <c r="S638" s="66"/>
      <c r="T638" s="66"/>
      <c r="U638" s="66"/>
    </row>
    <row r="644" spans="1:21" s="231" customFormat="1" ht="43.8" customHeight="1" x14ac:dyDescent="0.3">
      <c r="A644" s="226"/>
      <c r="B644" s="66"/>
      <c r="C644" s="227"/>
      <c r="D644" s="228"/>
      <c r="E644" s="229"/>
      <c r="F644" s="229"/>
      <c r="G644" s="75"/>
      <c r="H644" s="64"/>
      <c r="I644" s="66"/>
      <c r="J644" s="66"/>
      <c r="K644" s="66"/>
      <c r="L644" s="66"/>
      <c r="M644" s="66"/>
      <c r="N644" s="66"/>
      <c r="O644" s="66"/>
      <c r="P644" s="66"/>
      <c r="Q644" s="66"/>
      <c r="R644" s="66"/>
      <c r="S644" s="66"/>
      <c r="T644" s="66"/>
      <c r="U644" s="66"/>
    </row>
    <row r="646" spans="1:21" s="95" customFormat="1" ht="43.8" customHeight="1" x14ac:dyDescent="0.3">
      <c r="A646" s="226"/>
      <c r="B646" s="66"/>
      <c r="C646" s="227"/>
      <c r="D646" s="228"/>
      <c r="E646" s="229"/>
      <c r="F646" s="229"/>
      <c r="G646" s="75"/>
      <c r="H646" s="64"/>
      <c r="I646" s="66"/>
      <c r="J646" s="66"/>
      <c r="K646" s="66"/>
      <c r="L646" s="66"/>
      <c r="M646" s="66"/>
      <c r="N646" s="66"/>
      <c r="O646" s="66"/>
      <c r="P646" s="66"/>
      <c r="Q646" s="66"/>
      <c r="R646" s="66"/>
      <c r="S646" s="66"/>
      <c r="T646" s="66"/>
      <c r="U646" s="66"/>
    </row>
    <row r="647" spans="1:21" s="95" customFormat="1" ht="43.8" customHeight="1" x14ac:dyDescent="0.3">
      <c r="A647" s="226"/>
      <c r="B647" s="66"/>
      <c r="C647" s="227"/>
      <c r="D647" s="228"/>
      <c r="E647" s="229"/>
      <c r="F647" s="229"/>
      <c r="G647" s="75"/>
      <c r="H647" s="64"/>
      <c r="I647" s="66"/>
      <c r="J647" s="66"/>
      <c r="K647" s="66"/>
      <c r="L647" s="66"/>
      <c r="M647" s="66"/>
      <c r="N647" s="66"/>
      <c r="O647" s="66"/>
      <c r="P647" s="66"/>
      <c r="Q647" s="66"/>
      <c r="R647" s="66"/>
      <c r="S647" s="66"/>
      <c r="T647" s="66"/>
      <c r="U647" s="66"/>
    </row>
    <row r="648" spans="1:21" s="112" customFormat="1" ht="43.8" customHeight="1" x14ac:dyDescent="0.3">
      <c r="A648" s="226"/>
      <c r="B648" s="66"/>
      <c r="C648" s="227"/>
      <c r="D648" s="228"/>
      <c r="E648" s="229"/>
      <c r="F648" s="229"/>
      <c r="G648" s="75"/>
      <c r="H648" s="64"/>
      <c r="I648" s="66"/>
      <c r="J648" s="66"/>
      <c r="K648" s="66"/>
      <c r="L648" s="66"/>
      <c r="M648" s="66"/>
      <c r="N648" s="66"/>
      <c r="O648" s="66"/>
      <c r="P648" s="66"/>
      <c r="Q648" s="66"/>
      <c r="R648" s="66"/>
      <c r="S648" s="66"/>
      <c r="T648" s="66"/>
      <c r="U648" s="66"/>
    </row>
    <row r="649" spans="1:21" s="120" customFormat="1" ht="43.8" customHeight="1" x14ac:dyDescent="0.3">
      <c r="A649" s="226"/>
      <c r="B649" s="66"/>
      <c r="C649" s="227"/>
      <c r="D649" s="228"/>
      <c r="E649" s="229"/>
      <c r="F649" s="229"/>
      <c r="G649" s="75"/>
      <c r="H649" s="64"/>
      <c r="I649" s="66"/>
      <c r="J649" s="66"/>
      <c r="K649" s="66"/>
      <c r="L649" s="66"/>
      <c r="M649" s="66"/>
      <c r="N649" s="66"/>
      <c r="O649" s="66"/>
      <c r="P649" s="66"/>
      <c r="Q649" s="66"/>
      <c r="R649" s="66"/>
      <c r="S649" s="66"/>
      <c r="T649" s="66"/>
      <c r="U649" s="66"/>
    </row>
    <row r="650" spans="1:21" s="127" customFormat="1" ht="43.8" customHeight="1" x14ac:dyDescent="0.3">
      <c r="A650" s="226"/>
      <c r="B650" s="66"/>
      <c r="C650" s="227"/>
      <c r="D650" s="228"/>
      <c r="E650" s="229"/>
      <c r="F650" s="229"/>
      <c r="G650" s="75"/>
      <c r="H650" s="64"/>
      <c r="I650" s="66"/>
      <c r="J650" s="66"/>
      <c r="K650" s="66"/>
      <c r="L650" s="66"/>
      <c r="M650" s="66"/>
      <c r="N650" s="66"/>
      <c r="O650" s="66"/>
      <c r="P650" s="66"/>
      <c r="Q650" s="66"/>
      <c r="R650" s="66"/>
      <c r="S650" s="66"/>
      <c r="T650" s="66"/>
      <c r="U650" s="66"/>
    </row>
    <row r="651" spans="1:21" s="127" customFormat="1" ht="43.8" customHeight="1" x14ac:dyDescent="0.3">
      <c r="A651" s="226"/>
      <c r="B651" s="66"/>
      <c r="C651" s="227"/>
      <c r="D651" s="228"/>
      <c r="E651" s="229"/>
      <c r="F651" s="229"/>
      <c r="G651" s="75"/>
      <c r="H651" s="64"/>
      <c r="I651" s="66"/>
      <c r="J651" s="66"/>
      <c r="K651" s="66"/>
      <c r="L651" s="66"/>
      <c r="M651" s="66"/>
      <c r="N651" s="66"/>
      <c r="O651" s="66"/>
      <c r="P651" s="66"/>
      <c r="Q651" s="66"/>
      <c r="R651" s="66"/>
      <c r="S651" s="66"/>
      <c r="T651" s="66"/>
      <c r="U651" s="66"/>
    </row>
    <row r="652" spans="1:21" s="135" customFormat="1" ht="43.8" customHeight="1" x14ac:dyDescent="0.3">
      <c r="A652" s="226"/>
      <c r="B652" s="66"/>
      <c r="C652" s="227"/>
      <c r="D652" s="228"/>
      <c r="E652" s="229"/>
      <c r="F652" s="229"/>
      <c r="G652" s="75"/>
      <c r="H652" s="64"/>
      <c r="I652" s="66"/>
      <c r="J652" s="66"/>
      <c r="K652" s="66"/>
      <c r="L652" s="66"/>
      <c r="M652" s="66"/>
      <c r="N652" s="66"/>
      <c r="O652" s="66"/>
      <c r="P652" s="66"/>
      <c r="Q652" s="66"/>
      <c r="R652" s="66"/>
      <c r="S652" s="66"/>
      <c r="T652" s="66"/>
      <c r="U652" s="66"/>
    </row>
    <row r="653" spans="1:21" s="135" customFormat="1" ht="43.8" customHeight="1" x14ac:dyDescent="0.3">
      <c r="A653" s="226"/>
      <c r="B653" s="66"/>
      <c r="C653" s="227"/>
      <c r="D653" s="228"/>
      <c r="E653" s="229"/>
      <c r="F653" s="229"/>
      <c r="G653" s="75"/>
      <c r="H653" s="64"/>
      <c r="I653" s="66"/>
      <c r="J653" s="66"/>
      <c r="K653" s="66"/>
      <c r="L653" s="66"/>
      <c r="M653" s="66"/>
      <c r="N653" s="66"/>
      <c r="O653" s="66"/>
      <c r="P653" s="66"/>
      <c r="Q653" s="66"/>
      <c r="R653" s="66"/>
      <c r="S653" s="66"/>
      <c r="T653" s="66"/>
      <c r="U653" s="66"/>
    </row>
    <row r="654" spans="1:21" s="135" customFormat="1" ht="43.8" customHeight="1" x14ac:dyDescent="0.3">
      <c r="A654" s="226"/>
      <c r="B654" s="66"/>
      <c r="C654" s="227"/>
      <c r="D654" s="228"/>
      <c r="E654" s="229"/>
      <c r="F654" s="229"/>
      <c r="G654" s="75"/>
      <c r="H654" s="64"/>
      <c r="I654" s="66"/>
      <c r="J654" s="66"/>
      <c r="K654" s="66"/>
      <c r="L654" s="66"/>
      <c r="M654" s="66"/>
      <c r="N654" s="66"/>
      <c r="O654" s="66"/>
      <c r="P654" s="66"/>
      <c r="Q654" s="66"/>
      <c r="R654" s="66"/>
      <c r="S654" s="66"/>
      <c r="T654" s="66"/>
      <c r="U654" s="66"/>
    </row>
    <row r="655" spans="1:21" s="144" customFormat="1" ht="43.8" customHeight="1" x14ac:dyDescent="0.3">
      <c r="A655" s="226"/>
      <c r="B655" s="66"/>
      <c r="C655" s="227"/>
      <c r="D655" s="228"/>
      <c r="E655" s="229"/>
      <c r="F655" s="229"/>
      <c r="G655" s="75"/>
      <c r="H655" s="64"/>
      <c r="I655" s="66"/>
      <c r="J655" s="66"/>
      <c r="K655" s="66"/>
      <c r="L655" s="66"/>
      <c r="M655" s="66"/>
      <c r="N655" s="66"/>
      <c r="O655" s="66"/>
      <c r="P655" s="66"/>
      <c r="Q655" s="66"/>
      <c r="R655" s="66"/>
      <c r="S655" s="66"/>
      <c r="T655" s="66"/>
      <c r="U655" s="66"/>
    </row>
    <row r="656" spans="1:21" s="127" customFormat="1" ht="43.8" customHeight="1" x14ac:dyDescent="0.3">
      <c r="A656" s="226"/>
      <c r="B656" s="66"/>
      <c r="C656" s="227"/>
      <c r="D656" s="228"/>
      <c r="E656" s="229"/>
      <c r="F656" s="229"/>
      <c r="G656" s="75"/>
      <c r="H656" s="64"/>
      <c r="I656" s="66"/>
      <c r="J656" s="66"/>
      <c r="K656" s="66"/>
      <c r="L656" s="66"/>
      <c r="M656" s="66"/>
      <c r="N656" s="66"/>
      <c r="O656" s="66"/>
      <c r="P656" s="66"/>
      <c r="Q656" s="66"/>
      <c r="R656" s="66"/>
      <c r="S656" s="66"/>
      <c r="T656" s="66"/>
      <c r="U656" s="66"/>
    </row>
    <row r="657" spans="1:21" s="153" customFormat="1" ht="43.8" customHeight="1" x14ac:dyDescent="0.3">
      <c r="A657" s="226"/>
      <c r="B657" s="66"/>
      <c r="C657" s="227"/>
      <c r="D657" s="228"/>
      <c r="E657" s="229"/>
      <c r="F657" s="229"/>
      <c r="G657" s="75"/>
      <c r="H657" s="64"/>
      <c r="I657" s="66"/>
      <c r="J657" s="66"/>
      <c r="K657" s="66"/>
      <c r="L657" s="66"/>
      <c r="M657" s="66"/>
      <c r="N657" s="66"/>
      <c r="O657" s="66"/>
      <c r="P657" s="66"/>
      <c r="Q657" s="66"/>
      <c r="R657" s="66"/>
      <c r="S657" s="66"/>
      <c r="T657" s="66"/>
      <c r="U657" s="66"/>
    </row>
    <row r="658" spans="1:21" s="153" customFormat="1" ht="43.8" customHeight="1" x14ac:dyDescent="0.3">
      <c r="A658" s="226"/>
      <c r="B658" s="66"/>
      <c r="C658" s="227"/>
      <c r="D658" s="228"/>
      <c r="E658" s="229"/>
      <c r="F658" s="229"/>
      <c r="G658" s="75"/>
      <c r="H658" s="64"/>
      <c r="I658" s="66"/>
      <c r="J658" s="66"/>
      <c r="K658" s="66"/>
      <c r="L658" s="66"/>
      <c r="M658" s="66"/>
      <c r="N658" s="66"/>
      <c r="O658" s="66"/>
      <c r="P658" s="66"/>
      <c r="Q658" s="66"/>
      <c r="R658" s="66"/>
      <c r="S658" s="66"/>
      <c r="T658" s="66"/>
      <c r="U658" s="66"/>
    </row>
    <row r="659" spans="1:21" s="153" customFormat="1" ht="43.8" customHeight="1" x14ac:dyDescent="0.3">
      <c r="A659" s="226"/>
      <c r="B659" s="66"/>
      <c r="C659" s="227"/>
      <c r="D659" s="228"/>
      <c r="E659" s="229"/>
      <c r="F659" s="229"/>
      <c r="G659" s="75"/>
      <c r="H659" s="64"/>
      <c r="I659" s="66"/>
      <c r="J659" s="66"/>
      <c r="K659" s="66"/>
      <c r="L659" s="66"/>
      <c r="M659" s="66"/>
      <c r="N659" s="66"/>
      <c r="O659" s="66"/>
      <c r="P659" s="66"/>
      <c r="Q659" s="66"/>
      <c r="R659" s="66"/>
      <c r="S659" s="66"/>
      <c r="T659" s="66"/>
      <c r="U659" s="66"/>
    </row>
    <row r="660" spans="1:21" s="153" customFormat="1" ht="43.8" customHeight="1" x14ac:dyDescent="0.3">
      <c r="A660" s="226"/>
      <c r="B660" s="66"/>
      <c r="C660" s="227"/>
      <c r="D660" s="228"/>
      <c r="E660" s="229"/>
      <c r="F660" s="229"/>
      <c r="G660" s="75"/>
      <c r="H660" s="64"/>
      <c r="I660" s="66"/>
      <c r="J660" s="66"/>
      <c r="K660" s="66"/>
      <c r="L660" s="66"/>
      <c r="M660" s="66"/>
      <c r="N660" s="66"/>
      <c r="O660" s="66"/>
      <c r="P660" s="66"/>
      <c r="Q660" s="66"/>
      <c r="R660" s="66"/>
      <c r="S660" s="66"/>
      <c r="T660" s="66"/>
      <c r="U660" s="66"/>
    </row>
    <row r="661" spans="1:21" s="164" customFormat="1" ht="43.8" customHeight="1" x14ac:dyDescent="0.3">
      <c r="A661" s="226"/>
      <c r="B661" s="66"/>
      <c r="C661" s="227"/>
      <c r="D661" s="228"/>
      <c r="E661" s="229"/>
      <c r="F661" s="229"/>
      <c r="G661" s="75"/>
      <c r="H661" s="64"/>
      <c r="I661" s="66"/>
      <c r="J661" s="66"/>
      <c r="K661" s="66"/>
      <c r="L661" s="66"/>
      <c r="M661" s="66"/>
      <c r="N661" s="66"/>
      <c r="O661" s="66"/>
      <c r="P661" s="66"/>
      <c r="Q661" s="66"/>
      <c r="R661" s="66"/>
      <c r="S661" s="66"/>
      <c r="T661" s="66"/>
      <c r="U661" s="66"/>
    </row>
    <row r="662" spans="1:21" s="120" customFormat="1" ht="43.8" customHeight="1" x14ac:dyDescent="0.3">
      <c r="A662" s="226"/>
      <c r="B662" s="66"/>
      <c r="C662" s="227"/>
      <c r="D662" s="228"/>
      <c r="E662" s="229"/>
      <c r="F662" s="229"/>
      <c r="G662" s="75"/>
      <c r="H662" s="64"/>
      <c r="I662" s="66"/>
      <c r="J662" s="66"/>
      <c r="K662" s="66"/>
      <c r="L662" s="66"/>
      <c r="M662" s="66"/>
      <c r="N662" s="66"/>
      <c r="O662" s="66"/>
      <c r="P662" s="66"/>
      <c r="Q662" s="66"/>
      <c r="R662" s="66"/>
      <c r="S662" s="66"/>
      <c r="T662" s="66"/>
      <c r="U662" s="66"/>
    </row>
    <row r="663" spans="1:21" s="232" customFormat="1" ht="43.8" customHeight="1" x14ac:dyDescent="0.3">
      <c r="A663" s="226"/>
      <c r="B663" s="66"/>
      <c r="C663" s="227"/>
      <c r="D663" s="228"/>
      <c r="E663" s="229"/>
      <c r="F663" s="229"/>
      <c r="G663" s="75"/>
      <c r="H663" s="64"/>
      <c r="I663" s="66"/>
      <c r="J663" s="66"/>
      <c r="K663" s="66"/>
      <c r="L663" s="66"/>
      <c r="M663" s="66"/>
      <c r="N663" s="66"/>
      <c r="O663" s="66"/>
      <c r="P663" s="66"/>
      <c r="Q663" s="66"/>
      <c r="R663" s="66"/>
      <c r="S663" s="66"/>
      <c r="T663" s="66"/>
      <c r="U663" s="66"/>
    </row>
    <row r="664" spans="1:21" s="112" customFormat="1" ht="43.8" customHeight="1" x14ac:dyDescent="0.3">
      <c r="A664" s="226"/>
      <c r="B664" s="66"/>
      <c r="C664" s="227"/>
      <c r="D664" s="228"/>
      <c r="E664" s="229"/>
      <c r="F664" s="229"/>
      <c r="G664" s="75"/>
      <c r="H664" s="64"/>
      <c r="I664" s="66"/>
      <c r="J664" s="66"/>
      <c r="K664" s="66"/>
      <c r="L664" s="66"/>
      <c r="M664" s="66"/>
      <c r="N664" s="66"/>
      <c r="O664" s="66"/>
      <c r="P664" s="66"/>
      <c r="Q664" s="66"/>
      <c r="R664" s="66"/>
      <c r="S664" s="66"/>
      <c r="T664" s="66"/>
      <c r="U664" s="66"/>
    </row>
    <row r="665" spans="1:21" s="112" customFormat="1" ht="43.8" customHeight="1" x14ac:dyDescent="0.3">
      <c r="A665" s="226"/>
      <c r="B665" s="66"/>
      <c r="C665" s="227"/>
      <c r="D665" s="228"/>
      <c r="E665" s="229"/>
      <c r="F665" s="229"/>
      <c r="G665" s="75"/>
      <c r="H665" s="64"/>
      <c r="I665" s="66"/>
      <c r="J665" s="66"/>
      <c r="K665" s="66"/>
      <c r="L665" s="66"/>
      <c r="M665" s="66"/>
      <c r="N665" s="66"/>
      <c r="O665" s="66"/>
      <c r="P665" s="66"/>
      <c r="Q665" s="66"/>
      <c r="R665" s="66"/>
      <c r="S665" s="66"/>
      <c r="T665" s="66"/>
      <c r="U665" s="66"/>
    </row>
    <row r="666" spans="1:21" s="112" customFormat="1" ht="43.8" customHeight="1" x14ac:dyDescent="0.3">
      <c r="A666" s="226"/>
      <c r="B666" s="66"/>
      <c r="C666" s="227"/>
      <c r="D666" s="228"/>
      <c r="E666" s="229"/>
      <c r="F666" s="229"/>
      <c r="G666" s="75"/>
      <c r="H666" s="64"/>
      <c r="I666" s="66"/>
      <c r="J666" s="66"/>
      <c r="K666" s="66"/>
      <c r="L666" s="66"/>
      <c r="M666" s="66"/>
      <c r="N666" s="66"/>
      <c r="O666" s="66"/>
      <c r="P666" s="66"/>
      <c r="Q666" s="66"/>
      <c r="R666" s="66"/>
      <c r="S666" s="66"/>
      <c r="T666" s="66"/>
      <c r="U666" s="66"/>
    </row>
    <row r="667" spans="1:21" s="112" customFormat="1" ht="43.8" customHeight="1" x14ac:dyDescent="0.3">
      <c r="A667" s="226"/>
      <c r="B667" s="66"/>
      <c r="C667" s="227"/>
      <c r="D667" s="228"/>
      <c r="E667" s="229"/>
      <c r="F667" s="229"/>
      <c r="G667" s="75"/>
      <c r="H667" s="64"/>
      <c r="I667" s="66"/>
      <c r="J667" s="66"/>
      <c r="K667" s="66"/>
      <c r="L667" s="66"/>
      <c r="M667" s="66"/>
      <c r="N667" s="66"/>
      <c r="O667" s="66"/>
      <c r="P667" s="66"/>
      <c r="Q667" s="66"/>
      <c r="R667" s="66"/>
      <c r="S667" s="66"/>
      <c r="T667" s="66"/>
      <c r="U667" s="66"/>
    </row>
    <row r="670" spans="1:21" s="233" customFormat="1" ht="43.8" customHeight="1" x14ac:dyDescent="0.3">
      <c r="A670" s="226"/>
      <c r="B670" s="66"/>
      <c r="C670" s="227"/>
      <c r="D670" s="228"/>
      <c r="E670" s="229"/>
      <c r="F670" s="229"/>
      <c r="G670" s="75"/>
      <c r="H670" s="64"/>
      <c r="I670" s="66"/>
      <c r="J670" s="66"/>
      <c r="K670" s="66"/>
      <c r="L670" s="66"/>
      <c r="M670" s="66"/>
      <c r="N670" s="66"/>
      <c r="O670" s="66"/>
      <c r="P670" s="66"/>
      <c r="Q670" s="66"/>
      <c r="R670" s="66"/>
      <c r="S670" s="66"/>
      <c r="T670" s="66"/>
      <c r="U670" s="66"/>
    </row>
    <row r="674" spans="1:21" s="70" customFormat="1" ht="43.8" customHeight="1" x14ac:dyDescent="0.3">
      <c r="A674" s="226"/>
      <c r="B674" s="66"/>
      <c r="C674" s="227"/>
      <c r="D674" s="228"/>
      <c r="E674" s="229"/>
      <c r="F674" s="229"/>
      <c r="G674" s="75"/>
      <c r="H674" s="64"/>
      <c r="I674" s="66"/>
      <c r="J674" s="66"/>
      <c r="K674" s="66"/>
      <c r="L674" s="66"/>
      <c r="M674" s="66"/>
      <c r="N674" s="66"/>
      <c r="O674" s="66"/>
      <c r="P674" s="66"/>
      <c r="Q674" s="66"/>
      <c r="R674" s="66"/>
      <c r="S674" s="66"/>
      <c r="T674" s="66"/>
      <c r="U674" s="66"/>
    </row>
    <row r="675" spans="1:21" s="70" customFormat="1" ht="43.8" customHeight="1" x14ac:dyDescent="0.3">
      <c r="A675" s="226"/>
      <c r="B675" s="66"/>
      <c r="C675" s="227"/>
      <c r="D675" s="228"/>
      <c r="E675" s="229"/>
      <c r="F675" s="229"/>
      <c r="G675" s="75"/>
      <c r="H675" s="64"/>
      <c r="I675" s="66"/>
      <c r="J675" s="66"/>
      <c r="K675" s="66"/>
      <c r="L675" s="66"/>
      <c r="M675" s="66"/>
      <c r="N675" s="66"/>
      <c r="O675" s="66"/>
      <c r="P675" s="66"/>
      <c r="Q675" s="66"/>
      <c r="R675" s="66"/>
      <c r="S675" s="66"/>
      <c r="T675" s="66"/>
      <c r="U675" s="66"/>
    </row>
    <row r="676" spans="1:21" s="70" customFormat="1" ht="43.8" customHeight="1" x14ac:dyDescent="0.3">
      <c r="A676" s="226"/>
      <c r="B676" s="66"/>
      <c r="C676" s="227"/>
      <c r="D676" s="228"/>
      <c r="E676" s="229"/>
      <c r="F676" s="229"/>
      <c r="G676" s="75"/>
      <c r="H676" s="64"/>
      <c r="I676" s="66"/>
      <c r="J676" s="66"/>
      <c r="K676" s="66"/>
      <c r="L676" s="66"/>
      <c r="M676" s="66"/>
      <c r="N676" s="66"/>
      <c r="O676" s="66"/>
      <c r="P676" s="66"/>
      <c r="Q676" s="66"/>
      <c r="R676" s="66"/>
      <c r="S676" s="66"/>
      <c r="T676" s="66"/>
      <c r="U676" s="66"/>
    </row>
    <row r="678" spans="1:21" s="231" customFormat="1" ht="43.8" customHeight="1" x14ac:dyDescent="0.3">
      <c r="A678" s="226"/>
      <c r="B678" s="66"/>
      <c r="C678" s="227"/>
      <c r="D678" s="228"/>
      <c r="E678" s="229"/>
      <c r="F678" s="229"/>
      <c r="G678" s="75"/>
      <c r="H678" s="64"/>
      <c r="I678" s="66"/>
      <c r="J678" s="66"/>
      <c r="K678" s="66"/>
      <c r="L678" s="66"/>
      <c r="M678" s="66"/>
      <c r="N678" s="66"/>
      <c r="O678" s="66"/>
      <c r="P678" s="66"/>
      <c r="Q678" s="66"/>
      <c r="R678" s="66"/>
      <c r="S678" s="66"/>
      <c r="T678" s="66"/>
      <c r="U678" s="66"/>
    </row>
    <row r="683" spans="1:21" s="231" customFormat="1" ht="43.8" customHeight="1" x14ac:dyDescent="0.3">
      <c r="A683" s="226"/>
      <c r="B683" s="66"/>
      <c r="C683" s="227"/>
      <c r="D683" s="228"/>
      <c r="E683" s="229"/>
      <c r="F683" s="229"/>
      <c r="G683" s="75"/>
      <c r="H683" s="64"/>
      <c r="I683" s="66"/>
      <c r="J683" s="66"/>
      <c r="K683" s="66"/>
      <c r="L683" s="66"/>
      <c r="M683" s="66"/>
      <c r="N683" s="66"/>
      <c r="O683" s="66"/>
      <c r="P683" s="66"/>
      <c r="Q683" s="66"/>
      <c r="R683" s="66"/>
      <c r="S683" s="66"/>
      <c r="T683" s="66"/>
      <c r="U683" s="66"/>
    </row>
    <row r="685" spans="1:21" s="95" customFormat="1" ht="43.8" customHeight="1" x14ac:dyDescent="0.3">
      <c r="A685" s="226"/>
      <c r="B685" s="66"/>
      <c r="C685" s="227"/>
      <c r="D685" s="228"/>
      <c r="E685" s="229"/>
      <c r="F685" s="229"/>
      <c r="G685" s="75"/>
      <c r="H685" s="64"/>
      <c r="I685" s="66"/>
      <c r="J685" s="66"/>
      <c r="K685" s="66"/>
      <c r="L685" s="66"/>
      <c r="M685" s="66"/>
      <c r="N685" s="66"/>
      <c r="O685" s="66"/>
      <c r="P685" s="66"/>
      <c r="Q685" s="66"/>
      <c r="R685" s="66"/>
      <c r="S685" s="66"/>
      <c r="T685" s="66"/>
      <c r="U685" s="66"/>
    </row>
    <row r="686" spans="1:21" s="95" customFormat="1" ht="43.8" customHeight="1" x14ac:dyDescent="0.3">
      <c r="A686" s="226"/>
      <c r="B686" s="66"/>
      <c r="C686" s="227"/>
      <c r="D686" s="228"/>
      <c r="E686" s="229"/>
      <c r="F686" s="229"/>
      <c r="G686" s="75"/>
      <c r="H686" s="64"/>
      <c r="I686" s="66"/>
      <c r="J686" s="66"/>
      <c r="K686" s="66"/>
      <c r="L686" s="66"/>
      <c r="M686" s="66"/>
      <c r="N686" s="66"/>
      <c r="O686" s="66"/>
      <c r="P686" s="66"/>
      <c r="Q686" s="66"/>
      <c r="R686" s="66"/>
      <c r="S686" s="66"/>
      <c r="T686" s="66"/>
      <c r="U686" s="66"/>
    </row>
    <row r="687" spans="1:21" s="112" customFormat="1" ht="43.8" customHeight="1" x14ac:dyDescent="0.3">
      <c r="A687" s="226"/>
      <c r="B687" s="66"/>
      <c r="C687" s="227"/>
      <c r="D687" s="228"/>
      <c r="E687" s="229"/>
      <c r="F687" s="229"/>
      <c r="G687" s="75"/>
      <c r="H687" s="64"/>
      <c r="I687" s="66"/>
      <c r="J687" s="66"/>
      <c r="K687" s="66"/>
      <c r="L687" s="66"/>
      <c r="M687" s="66"/>
      <c r="N687" s="66"/>
      <c r="O687" s="66"/>
      <c r="P687" s="66"/>
      <c r="Q687" s="66"/>
      <c r="R687" s="66"/>
      <c r="S687" s="66"/>
      <c r="T687" s="66"/>
      <c r="U687" s="66"/>
    </row>
    <row r="688" spans="1:21" s="120" customFormat="1" ht="43.8" customHeight="1" x14ac:dyDescent="0.3">
      <c r="A688" s="226"/>
      <c r="B688" s="66"/>
      <c r="C688" s="227"/>
      <c r="D688" s="228"/>
      <c r="E688" s="229"/>
      <c r="F688" s="229"/>
      <c r="G688" s="75"/>
      <c r="H688" s="64"/>
      <c r="I688" s="66"/>
      <c r="J688" s="66"/>
      <c r="K688" s="66"/>
      <c r="L688" s="66"/>
      <c r="M688" s="66"/>
      <c r="N688" s="66"/>
      <c r="O688" s="66"/>
      <c r="P688" s="66"/>
      <c r="Q688" s="66"/>
      <c r="R688" s="66"/>
      <c r="S688" s="66"/>
      <c r="T688" s="66"/>
      <c r="U688" s="66"/>
    </row>
    <row r="689" spans="1:21" s="127" customFormat="1" ht="43.8" customHeight="1" x14ac:dyDescent="0.3">
      <c r="A689" s="226"/>
      <c r="B689" s="66"/>
      <c r="C689" s="227"/>
      <c r="D689" s="228"/>
      <c r="E689" s="229"/>
      <c r="F689" s="229"/>
      <c r="G689" s="75"/>
      <c r="H689" s="64"/>
      <c r="I689" s="66"/>
      <c r="J689" s="66"/>
      <c r="K689" s="66"/>
      <c r="L689" s="66"/>
      <c r="M689" s="66"/>
      <c r="N689" s="66"/>
      <c r="O689" s="66"/>
      <c r="P689" s="66"/>
      <c r="Q689" s="66"/>
      <c r="R689" s="66"/>
      <c r="S689" s="66"/>
      <c r="T689" s="66"/>
      <c r="U689" s="66"/>
    </row>
    <row r="690" spans="1:21" s="127" customFormat="1" ht="43.8" customHeight="1" x14ac:dyDescent="0.3">
      <c r="A690" s="226"/>
      <c r="B690" s="66"/>
      <c r="C690" s="227"/>
      <c r="D690" s="228"/>
      <c r="E690" s="229"/>
      <c r="F690" s="229"/>
      <c r="G690" s="75"/>
      <c r="H690" s="64"/>
      <c r="I690" s="66"/>
      <c r="J690" s="66"/>
      <c r="K690" s="66"/>
      <c r="L690" s="66"/>
      <c r="M690" s="66"/>
      <c r="N690" s="66"/>
      <c r="O690" s="66"/>
      <c r="P690" s="66"/>
      <c r="Q690" s="66"/>
      <c r="R690" s="66"/>
      <c r="S690" s="66"/>
      <c r="T690" s="66"/>
      <c r="U690" s="66"/>
    </row>
    <row r="691" spans="1:21" s="135" customFormat="1" ht="43.8" customHeight="1" x14ac:dyDescent="0.3">
      <c r="A691" s="226"/>
      <c r="B691" s="66"/>
      <c r="C691" s="227"/>
      <c r="D691" s="228"/>
      <c r="E691" s="229"/>
      <c r="F691" s="229"/>
      <c r="G691" s="75"/>
      <c r="H691" s="64"/>
      <c r="I691" s="66"/>
      <c r="J691" s="66"/>
      <c r="K691" s="66"/>
      <c r="L691" s="66"/>
      <c r="M691" s="66"/>
      <c r="N691" s="66"/>
      <c r="O691" s="66"/>
      <c r="P691" s="66"/>
      <c r="Q691" s="66"/>
      <c r="R691" s="66"/>
      <c r="S691" s="66"/>
      <c r="T691" s="66"/>
      <c r="U691" s="66"/>
    </row>
    <row r="692" spans="1:21" s="135" customFormat="1" ht="43.8" customHeight="1" x14ac:dyDescent="0.3">
      <c r="A692" s="226"/>
      <c r="B692" s="66"/>
      <c r="C692" s="227"/>
      <c r="D692" s="228"/>
      <c r="E692" s="229"/>
      <c r="F692" s="229"/>
      <c r="G692" s="75"/>
      <c r="H692" s="64"/>
      <c r="I692" s="66"/>
      <c r="J692" s="66"/>
      <c r="K692" s="66"/>
      <c r="L692" s="66"/>
      <c r="M692" s="66"/>
      <c r="N692" s="66"/>
      <c r="O692" s="66"/>
      <c r="P692" s="66"/>
      <c r="Q692" s="66"/>
      <c r="R692" s="66"/>
      <c r="S692" s="66"/>
      <c r="T692" s="66"/>
      <c r="U692" s="66"/>
    </row>
    <row r="693" spans="1:21" s="135" customFormat="1" ht="43.8" customHeight="1" x14ac:dyDescent="0.3">
      <c r="A693" s="226"/>
      <c r="B693" s="66"/>
      <c r="C693" s="227"/>
      <c r="D693" s="228"/>
      <c r="E693" s="229"/>
      <c r="F693" s="229"/>
      <c r="G693" s="75"/>
      <c r="H693" s="64"/>
      <c r="I693" s="66"/>
      <c r="J693" s="66"/>
      <c r="K693" s="66"/>
      <c r="L693" s="66"/>
      <c r="M693" s="66"/>
      <c r="N693" s="66"/>
      <c r="O693" s="66"/>
      <c r="P693" s="66"/>
      <c r="Q693" s="66"/>
      <c r="R693" s="66"/>
      <c r="S693" s="66"/>
      <c r="T693" s="66"/>
      <c r="U693" s="66"/>
    </row>
    <row r="694" spans="1:21" s="144" customFormat="1" ht="43.8" customHeight="1" x14ac:dyDescent="0.3">
      <c r="A694" s="226"/>
      <c r="B694" s="66"/>
      <c r="C694" s="227"/>
      <c r="D694" s="228"/>
      <c r="E694" s="229"/>
      <c r="F694" s="229"/>
      <c r="G694" s="75"/>
      <c r="H694" s="64"/>
      <c r="I694" s="66"/>
      <c r="J694" s="66"/>
      <c r="K694" s="66"/>
      <c r="L694" s="66"/>
      <c r="M694" s="66"/>
      <c r="N694" s="66"/>
      <c r="O694" s="66"/>
      <c r="P694" s="66"/>
      <c r="Q694" s="66"/>
      <c r="R694" s="66"/>
      <c r="S694" s="66"/>
      <c r="T694" s="66"/>
      <c r="U694" s="66"/>
    </row>
    <row r="695" spans="1:21" s="127" customFormat="1" ht="43.8" customHeight="1" x14ac:dyDescent="0.3">
      <c r="A695" s="226"/>
      <c r="B695" s="66"/>
      <c r="C695" s="227"/>
      <c r="D695" s="228"/>
      <c r="E695" s="229"/>
      <c r="F695" s="229"/>
      <c r="G695" s="75"/>
      <c r="H695" s="64"/>
      <c r="I695" s="66"/>
      <c r="J695" s="66"/>
      <c r="K695" s="66"/>
      <c r="L695" s="66"/>
      <c r="M695" s="66"/>
      <c r="N695" s="66"/>
      <c r="O695" s="66"/>
      <c r="P695" s="66"/>
      <c r="Q695" s="66"/>
      <c r="R695" s="66"/>
      <c r="S695" s="66"/>
      <c r="T695" s="66"/>
      <c r="U695" s="66"/>
    </row>
    <row r="696" spans="1:21" s="153" customFormat="1" ht="43.8" customHeight="1" x14ac:dyDescent="0.3">
      <c r="A696" s="226"/>
      <c r="B696" s="66"/>
      <c r="C696" s="227"/>
      <c r="D696" s="228"/>
      <c r="E696" s="229"/>
      <c r="F696" s="229"/>
      <c r="G696" s="75"/>
      <c r="H696" s="64"/>
      <c r="I696" s="66"/>
      <c r="J696" s="66"/>
      <c r="K696" s="66"/>
      <c r="L696" s="66"/>
      <c r="M696" s="66"/>
      <c r="N696" s="66"/>
      <c r="O696" s="66"/>
      <c r="P696" s="66"/>
      <c r="Q696" s="66"/>
      <c r="R696" s="66"/>
      <c r="S696" s="66"/>
      <c r="T696" s="66"/>
      <c r="U696" s="66"/>
    </row>
    <row r="697" spans="1:21" s="153" customFormat="1" ht="43.8" customHeight="1" x14ac:dyDescent="0.3">
      <c r="A697" s="226"/>
      <c r="B697" s="66"/>
      <c r="C697" s="227"/>
      <c r="D697" s="228"/>
      <c r="E697" s="229"/>
      <c r="F697" s="229"/>
      <c r="G697" s="75"/>
      <c r="H697" s="64"/>
      <c r="I697" s="66"/>
      <c r="J697" s="66"/>
      <c r="K697" s="66"/>
      <c r="L697" s="66"/>
      <c r="M697" s="66"/>
      <c r="N697" s="66"/>
      <c r="O697" s="66"/>
      <c r="P697" s="66"/>
      <c r="Q697" s="66"/>
      <c r="R697" s="66"/>
      <c r="S697" s="66"/>
      <c r="T697" s="66"/>
      <c r="U697" s="66"/>
    </row>
    <row r="698" spans="1:21" s="153" customFormat="1" ht="43.8" customHeight="1" x14ac:dyDescent="0.3">
      <c r="A698" s="226"/>
      <c r="B698" s="66"/>
      <c r="C698" s="227"/>
      <c r="D698" s="228"/>
      <c r="E698" s="229"/>
      <c r="F698" s="229"/>
      <c r="G698" s="75"/>
      <c r="H698" s="64"/>
      <c r="I698" s="66"/>
      <c r="J698" s="66"/>
      <c r="K698" s="66"/>
      <c r="L698" s="66"/>
      <c r="M698" s="66"/>
      <c r="N698" s="66"/>
      <c r="O698" s="66"/>
      <c r="P698" s="66"/>
      <c r="Q698" s="66"/>
      <c r="R698" s="66"/>
      <c r="S698" s="66"/>
      <c r="T698" s="66"/>
      <c r="U698" s="66"/>
    </row>
    <row r="699" spans="1:21" s="153" customFormat="1" ht="43.8" customHeight="1" x14ac:dyDescent="0.3">
      <c r="A699" s="226"/>
      <c r="B699" s="66"/>
      <c r="C699" s="227"/>
      <c r="D699" s="228"/>
      <c r="E699" s="229"/>
      <c r="F699" s="229"/>
      <c r="G699" s="75"/>
      <c r="H699" s="64"/>
      <c r="I699" s="66"/>
      <c r="J699" s="66"/>
      <c r="K699" s="66"/>
      <c r="L699" s="66"/>
      <c r="M699" s="66"/>
      <c r="N699" s="66"/>
      <c r="O699" s="66"/>
      <c r="P699" s="66"/>
      <c r="Q699" s="66"/>
      <c r="R699" s="66"/>
      <c r="S699" s="66"/>
      <c r="T699" s="66"/>
      <c r="U699" s="66"/>
    </row>
    <row r="700" spans="1:21" s="164" customFormat="1" ht="43.8" customHeight="1" x14ac:dyDescent="0.3">
      <c r="A700" s="226"/>
      <c r="B700" s="66"/>
      <c r="C700" s="227"/>
      <c r="D700" s="228"/>
      <c r="E700" s="229"/>
      <c r="F700" s="229"/>
      <c r="G700" s="75"/>
      <c r="H700" s="64"/>
      <c r="I700" s="66"/>
      <c r="J700" s="66"/>
      <c r="K700" s="66"/>
      <c r="L700" s="66"/>
      <c r="M700" s="66"/>
      <c r="N700" s="66"/>
      <c r="O700" s="66"/>
      <c r="P700" s="66"/>
      <c r="Q700" s="66"/>
      <c r="R700" s="66"/>
      <c r="S700" s="66"/>
      <c r="T700" s="66"/>
      <c r="U700" s="66"/>
    </row>
    <row r="701" spans="1:21" s="120" customFormat="1" ht="43.8" customHeight="1" x14ac:dyDescent="0.3">
      <c r="A701" s="226"/>
      <c r="B701" s="66"/>
      <c r="C701" s="227"/>
      <c r="D701" s="228"/>
      <c r="E701" s="229"/>
      <c r="F701" s="229"/>
      <c r="G701" s="75"/>
      <c r="H701" s="64"/>
      <c r="I701" s="66"/>
      <c r="J701" s="66"/>
      <c r="K701" s="66"/>
      <c r="L701" s="66"/>
      <c r="M701" s="66"/>
      <c r="N701" s="66"/>
      <c r="O701" s="66"/>
      <c r="P701" s="66"/>
      <c r="Q701" s="66"/>
      <c r="R701" s="66"/>
      <c r="S701" s="66"/>
      <c r="T701" s="66"/>
      <c r="U701" s="66"/>
    </row>
    <row r="702" spans="1:21" s="120" customFormat="1" ht="43.8" customHeight="1" x14ac:dyDescent="0.3">
      <c r="A702" s="226"/>
      <c r="B702" s="66"/>
      <c r="C702" s="227"/>
      <c r="D702" s="228"/>
      <c r="E702" s="229"/>
      <c r="F702" s="229"/>
      <c r="G702" s="75"/>
      <c r="H702" s="64"/>
      <c r="I702" s="66"/>
      <c r="J702" s="66"/>
      <c r="K702" s="66"/>
      <c r="L702" s="66"/>
      <c r="M702" s="66"/>
      <c r="N702" s="66"/>
      <c r="O702" s="66"/>
      <c r="P702" s="66"/>
      <c r="Q702" s="66"/>
      <c r="R702" s="66"/>
      <c r="S702" s="66"/>
      <c r="T702" s="66"/>
      <c r="U702" s="66"/>
    </row>
    <row r="703" spans="1:21" s="120" customFormat="1" ht="43.8" customHeight="1" x14ac:dyDescent="0.3">
      <c r="A703" s="226"/>
      <c r="B703" s="66"/>
      <c r="C703" s="227"/>
      <c r="D703" s="228"/>
      <c r="E703" s="229"/>
      <c r="F703" s="229"/>
      <c r="G703" s="75"/>
      <c r="H703" s="64"/>
      <c r="I703" s="66"/>
      <c r="J703" s="66"/>
      <c r="K703" s="66"/>
      <c r="L703" s="66"/>
      <c r="M703" s="66"/>
      <c r="N703" s="66"/>
      <c r="O703" s="66"/>
      <c r="P703" s="66"/>
      <c r="Q703" s="66"/>
      <c r="R703" s="66"/>
      <c r="S703" s="66"/>
      <c r="T703" s="66"/>
      <c r="U703" s="66"/>
    </row>
    <row r="704" spans="1:21" s="232" customFormat="1" ht="43.8" customHeight="1" x14ac:dyDescent="0.3">
      <c r="A704" s="226"/>
      <c r="B704" s="66"/>
      <c r="C704" s="227"/>
      <c r="D704" s="228"/>
      <c r="E704" s="229"/>
      <c r="F704" s="229"/>
      <c r="G704" s="75"/>
      <c r="H704" s="64"/>
      <c r="I704" s="66"/>
      <c r="J704" s="66"/>
      <c r="K704" s="66"/>
      <c r="L704" s="66"/>
      <c r="M704" s="66"/>
      <c r="N704" s="66"/>
      <c r="O704" s="66"/>
      <c r="P704" s="66"/>
      <c r="Q704" s="66"/>
      <c r="R704" s="66"/>
      <c r="S704" s="66"/>
      <c r="T704" s="66"/>
      <c r="U704" s="66"/>
    </row>
    <row r="705" spans="1:21" s="112" customFormat="1" ht="43.8" customHeight="1" x14ac:dyDescent="0.3">
      <c r="A705" s="226"/>
      <c r="B705" s="66"/>
      <c r="C705" s="227"/>
      <c r="D705" s="228"/>
      <c r="E705" s="229"/>
      <c r="F705" s="229"/>
      <c r="G705" s="75"/>
      <c r="H705" s="64"/>
      <c r="I705" s="66"/>
      <c r="J705" s="66"/>
      <c r="K705" s="66"/>
      <c r="L705" s="66"/>
      <c r="M705" s="66"/>
      <c r="N705" s="66"/>
      <c r="O705" s="66"/>
      <c r="P705" s="66"/>
      <c r="Q705" s="66"/>
      <c r="R705" s="66"/>
      <c r="S705" s="66"/>
      <c r="T705" s="66"/>
      <c r="U705" s="66"/>
    </row>
    <row r="706" spans="1:21" s="112" customFormat="1" ht="43.8" customHeight="1" x14ac:dyDescent="0.3">
      <c r="A706" s="226"/>
      <c r="B706" s="66"/>
      <c r="C706" s="227"/>
      <c r="D706" s="228"/>
      <c r="E706" s="229"/>
      <c r="F706" s="229"/>
      <c r="G706" s="75"/>
      <c r="H706" s="64"/>
      <c r="I706" s="66"/>
      <c r="J706" s="66"/>
      <c r="K706" s="66"/>
      <c r="L706" s="66"/>
      <c r="M706" s="66"/>
      <c r="N706" s="66"/>
      <c r="O706" s="66"/>
      <c r="P706" s="66"/>
      <c r="Q706" s="66"/>
      <c r="R706" s="66"/>
      <c r="S706" s="66"/>
      <c r="T706" s="66"/>
      <c r="U706" s="66"/>
    </row>
    <row r="707" spans="1:21" s="112" customFormat="1" ht="43.8" customHeight="1" x14ac:dyDescent="0.3">
      <c r="A707" s="226"/>
      <c r="B707" s="66"/>
      <c r="C707" s="227"/>
      <c r="D707" s="228"/>
      <c r="E707" s="229"/>
      <c r="F707" s="229"/>
      <c r="G707" s="75"/>
      <c r="H707" s="64"/>
      <c r="I707" s="66"/>
      <c r="J707" s="66"/>
      <c r="K707" s="66"/>
      <c r="L707" s="66"/>
      <c r="M707" s="66"/>
      <c r="N707" s="66"/>
      <c r="O707" s="66"/>
      <c r="P707" s="66"/>
      <c r="Q707" s="66"/>
      <c r="R707" s="66"/>
      <c r="S707" s="66"/>
      <c r="T707" s="66"/>
      <c r="U707" s="66"/>
    </row>
    <row r="708" spans="1:21" s="112" customFormat="1" ht="43.8" customHeight="1" x14ac:dyDescent="0.3">
      <c r="A708" s="226"/>
      <c r="B708" s="66"/>
      <c r="C708" s="227"/>
      <c r="D708" s="228"/>
      <c r="E708" s="229"/>
      <c r="F708" s="229"/>
      <c r="G708" s="75"/>
      <c r="H708" s="64"/>
      <c r="I708" s="66"/>
      <c r="J708" s="66"/>
      <c r="K708" s="66"/>
      <c r="L708" s="66"/>
      <c r="M708" s="66"/>
      <c r="N708" s="66"/>
      <c r="O708" s="66"/>
      <c r="P708" s="66"/>
      <c r="Q708" s="66"/>
      <c r="R708" s="66"/>
      <c r="S708" s="66"/>
      <c r="T708" s="66"/>
      <c r="U708" s="66"/>
    </row>
    <row r="709" spans="1:21" s="112" customFormat="1" ht="43.8" customHeight="1" x14ac:dyDescent="0.3">
      <c r="A709" s="226"/>
      <c r="B709" s="66"/>
      <c r="C709" s="227"/>
      <c r="D709" s="228"/>
      <c r="E709" s="229"/>
      <c r="F709" s="229"/>
      <c r="G709" s="75"/>
      <c r="H709" s="64"/>
      <c r="I709" s="66"/>
      <c r="J709" s="66"/>
      <c r="K709" s="66"/>
      <c r="L709" s="66"/>
      <c r="M709" s="66"/>
      <c r="N709" s="66"/>
      <c r="O709" s="66"/>
      <c r="P709" s="66"/>
      <c r="Q709" s="66"/>
      <c r="R709" s="66"/>
      <c r="S709" s="66"/>
      <c r="T709" s="66"/>
      <c r="U709" s="66"/>
    </row>
    <row r="710" spans="1:21" s="112" customFormat="1" ht="43.8" customHeight="1" x14ac:dyDescent="0.3">
      <c r="A710" s="226"/>
      <c r="B710" s="66"/>
      <c r="C710" s="227"/>
      <c r="D710" s="228"/>
      <c r="E710" s="229"/>
      <c r="F710" s="229"/>
      <c r="G710" s="75"/>
      <c r="H710" s="64"/>
      <c r="I710" s="66"/>
      <c r="J710" s="66"/>
      <c r="K710" s="66"/>
      <c r="L710" s="66"/>
      <c r="M710" s="66"/>
      <c r="N710" s="66"/>
      <c r="O710" s="66"/>
      <c r="P710" s="66"/>
      <c r="Q710" s="66"/>
      <c r="R710" s="66"/>
      <c r="S710" s="66"/>
      <c r="T710" s="66"/>
      <c r="U710" s="66"/>
    </row>
    <row r="714" spans="1:21" s="233" customFormat="1" ht="43.8" customHeight="1" x14ac:dyDescent="0.3">
      <c r="A714" s="226"/>
      <c r="B714" s="66"/>
      <c r="C714" s="227"/>
      <c r="D714" s="228"/>
      <c r="E714" s="229"/>
      <c r="F714" s="229"/>
      <c r="G714" s="75"/>
      <c r="H714" s="64"/>
      <c r="I714" s="66"/>
      <c r="J714" s="66"/>
      <c r="K714" s="66"/>
      <c r="L714" s="66"/>
      <c r="M714" s="66"/>
      <c r="N714" s="66"/>
      <c r="O714" s="66"/>
      <c r="P714" s="66"/>
      <c r="Q714" s="66"/>
      <c r="R714" s="66"/>
      <c r="S714" s="66"/>
      <c r="T714" s="66"/>
      <c r="U714" s="66"/>
    </row>
  </sheetData>
  <mergeCells count="38">
    <mergeCell ref="A1:G1"/>
    <mergeCell ref="A2:G2"/>
    <mergeCell ref="A3:H3"/>
    <mergeCell ref="A6:H6"/>
    <mergeCell ref="C7:E7"/>
    <mergeCell ref="F7:G7"/>
    <mergeCell ref="C8:E8"/>
    <mergeCell ref="F8:G8"/>
    <mergeCell ref="C9:E9"/>
    <mergeCell ref="F9:G9"/>
    <mergeCell ref="C10:E10"/>
    <mergeCell ref="F10:G10"/>
    <mergeCell ref="C11:E11"/>
    <mergeCell ref="F11:G11"/>
    <mergeCell ref="C12:E12"/>
    <mergeCell ref="F12:G12"/>
    <mergeCell ref="C13:E13"/>
    <mergeCell ref="F13:G13"/>
    <mergeCell ref="D20:E20"/>
    <mergeCell ref="F20:G20"/>
    <mergeCell ref="C14:E14"/>
    <mergeCell ref="F14:G14"/>
    <mergeCell ref="C15:E15"/>
    <mergeCell ref="F15:G15"/>
    <mergeCell ref="C16:E16"/>
    <mergeCell ref="F16:G16"/>
    <mergeCell ref="C17:E17"/>
    <mergeCell ref="F17:G17"/>
    <mergeCell ref="C18:E18"/>
    <mergeCell ref="F18:G18"/>
    <mergeCell ref="A19:G19"/>
    <mergeCell ref="A64:G64"/>
    <mergeCell ref="A21:H21"/>
    <mergeCell ref="A51:H51"/>
    <mergeCell ref="A60:H60"/>
    <mergeCell ref="A61:H61"/>
    <mergeCell ref="A62:F62"/>
    <mergeCell ref="A63:H63"/>
  </mergeCells>
  <pageMargins left="0.19685039370078741" right="0.19685039370078741" top="0" bottom="0" header="0.31496062992125984" footer="0.31496062992125984"/>
  <pageSetup paperSize="9" scale="76" orientation="portrait" r:id="rId1"/>
  <rowBreaks count="2" manualBreakCount="2">
    <brk id="36" max="14" man="1"/>
    <brk id="320" max="14" man="1"/>
  </rowBreaks>
  <colBreaks count="1" manualBreakCount="1">
    <brk id="10" max="200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2018к расп</vt:lpstr>
      <vt:lpstr> отчет 2019</vt:lpstr>
      <vt:lpstr>' отчет 2019'!Область_печати</vt:lpstr>
      <vt:lpstr>'2018к расп'!Область_печати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2020-03-13T13:30:50Z</dcterms:modified>
</cp:coreProperties>
</file>